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HIPERVINCULOS 3ER TRIM\DIF\Inf Financiera Gubernamental\"/>
    </mc:Choice>
  </mc:AlternateContent>
  <xr:revisionPtr revIDLastSave="0" documentId="13_ncr:1_{1FADC2EF-A9E8-4385-91AB-68CB631935EA}" xr6:coauthVersionLast="45" xr6:coauthVersionMax="45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<sst xmlns="http://schemas.openxmlformats.org/spreadsheetml/2006/main" count="772" uniqueCount="544">
  <si>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</si>
  <si>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</si>
  <si>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</si>
  <si>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</si>
  <si>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</si>
  <si>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</si>
  <si>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</si>
  <si>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</si>
  <si>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</si>
  <si>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</si>
  <si>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</si>
  <si>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</si>
  <si>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</si>
  <si>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</si>
  <si>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</si>
  <si>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</si>
  <si>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</si>
  <si>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</si>
  <si>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</si>
  <si>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</si>
  <si>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</si>
  <si>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</si>
  <si>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</si>
  <si>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</si>
  <si>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</si>
  <si>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</si>
  <si>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</si>
  <si>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</si>
  <si>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</si>
  <si>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</si>
  <si>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</si>
  <si>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</si>
  <si>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</si>
  <si>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</si>
  <si>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</si>
  <si>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</si>
  <si>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</si>
  <si>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</si>
  <si>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</si>
  <si>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</si>
  <si>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</si>
  <si>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</si>
  <si>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</si>
  <si>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</si>
  <si>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</si>
  <si>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</si>
  <si>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</si>
  <si>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</si>
  <si>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</si>
  <si>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</si>
  <si>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</si>
  <si>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</si>
  <si>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</si>
  <si>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</si>
  <si>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</si>
  <si>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</si>
  <si>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</si>
  <si>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</si>
  <si>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</si>
  <si>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</si>
  <si>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</si>
  <si>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</si>
  <si>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</si>
  <si>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</si>
  <si>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</si>
  <si>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</si>
  <si>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</si>
  <si>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</si>
  <si>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</si>
  <si>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</si>
  <si>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</si>
  <si>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</si>
  <si>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</si>
  <si>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</si>
  <si>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</si>
  <si>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</si>
  <si>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</si>
  <si>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</si>
  <si>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</si>
  <si>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</si>
  <si>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</si>
  <si>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</si>
  <si>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</si>
  <si>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</si>
  <si>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</si>
  <si>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</si>
  <si>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</si>
  <si>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</si>
  <si>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</si>
  <si>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</si>
  <si>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</si>
  <si>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</si>
  <si>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</si>
  <si>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</si>
  <si>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</si>
  <si>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</si>
  <si>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</si>
  <si>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</si>
  <si>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</si>
  <si>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</si>
  <si>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</si>
  <si>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</si>
  <si>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</si>
  <si>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</si>
  <si>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</si>
  <si>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</si>
  <si>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</si>
  <si>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</si>
  <si>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</si>
  <si>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</si>
  <si>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</si>
  <si>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</si>
  <si>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</si>
  <si>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</si>
  <si>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</si>
  <si>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</si>
  <si>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</si>
  <si>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</si>
  <si>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</si>
  <si>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</si>
  <si>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</si>
  <si>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</si>
  <si>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</si>
  <si>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</si>
  <si>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</si>
  <si>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</si>
  <si>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</si>
  <si>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</si>
  <si>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</si>
  <si>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</si>
  <si>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</si>
  <si>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</si>
  <si>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</si>
  <si>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</si>
  <si>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</si>
  <si>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</si>
  <si>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</si>
  <si>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</si>
  <si>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</si>
  <si>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</si>
  <si>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</si>
  <si>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</si>
  <si>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</si>
  <si>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</si>
  <si>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</si>
  <si>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</si>
  <si>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</si>
  <si>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</si>
  <si>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</si>
  <si>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</si>
  <si>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</si>
  <si>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</si>
  <si>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</si>
  <si>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</si>
  <si>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</si>
  <si>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</si>
  <si>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</si>
  <si>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</si>
  <si>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</si>
  <si>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</si>
  <si>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</si>
  <si>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</si>
  <si>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</si>
  <si>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</si>
  <si>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</si>
  <si>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</si>
  <si>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</si>
  <si>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</si>
  <si>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</si>
  <si>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</si>
  <si>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</si>
  <si>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</si>
  <si>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</si>
  <si>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</si>
  <si>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</si>
  <si>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</si>
  <si>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</si>
  <si>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</si>
  <si>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</si>
  <si>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</si>
  <si>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</si>
  <si>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</si>
  <si>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</si>
  <si>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</si>
  <si>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</si>
  <si>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</si>
  <si>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</si>
  <si>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</si>
  <si>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</si>
  <si>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</si>
  <si>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</si>
  <si>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</si>
  <si>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</si>
  <si>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</si>
  <si>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</si>
  <si>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</si>
  <si>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</si>
  <si>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</si>
  <si>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</si>
  <si>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</si>
  <si>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</si>
  <si>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</si>
  <si>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</si>
  <si>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</si>
  <si>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</si>
  <si>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</si>
  <si>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</si>
  <si>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</si>
  <si>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</si>
  <si>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</si>
  <si>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</si>
  <si>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</si>
  <si>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</si>
  <si>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</si>
  <si>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</si>
  <si>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</si>
  <si>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</si>
  <si>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</si>
  <si>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</si>
  <si>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</si>
  <si>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</si>
  <si>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</si>
  <si>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</si>
  <si>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</si>
  <si>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</si>
  <si>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</si>
  <si>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</si>
  <si>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</si>
  <si>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</si>
  <si>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</si>
  <si>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</si>
  <si>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</si>
  <si>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</si>
  <si>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</si>
  <si>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</si>
  <si>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</si>
  <si>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</si>
  <si>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</si>
  <si>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</si>
  <si>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</si>
  <si>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</si>
  <si>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</si>
  <si>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</si>
  <si>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</si>
  <si>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</si>
  <si>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</si>
  <si>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</si>
  <si>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</si>
  <si>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</si>
  <si>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</si>
  <si>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</si>
  <si>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</si>
  <si>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</si>
  <si>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</si>
  <si>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</si>
  <si>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</si>
  <si>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</si>
  <si>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</si>
  <si>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</si>
  <si>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</si>
  <si>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</si>
  <si>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</si>
  <si>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</si>
  <si>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</si>
  <si>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</si>
  <si>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</si>
  <si>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</si>
  <si>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</si>
  <si>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</si>
  <si>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</si>
  <si>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</si>
  <si>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</si>
  <si>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</si>
  <si>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</si>
  <si>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</si>
  <si>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</si>
  <si>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</si>
  <si>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</si>
  <si>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</si>
  <si>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</si>
  <si>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</si>
  <si>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</si>
  <si>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</si>
  <si>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</si>
  <si>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</si>
  <si>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</si>
  <si>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</si>
  <si>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</si>
  <si>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</si>
  <si>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</si>
  <si>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</si>
  <si>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</si>
  <si>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</si>
  <si>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</si>
  <si>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</si>
  <si>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</si>
  <si>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</si>
  <si>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</si>
  <si>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</si>
  <si>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</si>
  <si>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</si>
  <si>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</si>
  <si>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</si>
  <si>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</si>
  <si>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</si>
  <si>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</si>
  <si>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</si>
  <si>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</si>
  <si>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</si>
  <si>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</si>
  <si>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</si>
  <si>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</si>
  <si>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</si>
  <si>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</si>
  <si>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</si>
  <si>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</si>
  <si>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</si>
  <si>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</si>
  <si>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</si>
  <si>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</si>
  <si>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</si>
  <si>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</si>
  <si>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</si>
  <si>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</si>
  <si>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</si>
  <si>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</si>
  <si>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</si>
  <si>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</si>
  <si>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</si>
  <si>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</si>
  <si>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</si>
  <si>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</si>
  <si>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</si>
  <si>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</si>
  <si>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</si>
  <si>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</si>
  <si>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</si>
  <si>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</si>
  <si>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</si>
  <si>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</si>
  <si>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</si>
  <si>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</si>
  <si>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</si>
  <si>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</si>
  <si>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</si>
  <si>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</si>
  <si>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</si>
  <si>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</si>
  <si>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</si>
  <si>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</si>
  <si>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</si>
  <si>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</si>
  <si>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</si>
  <si>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</si>
  <si>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</si>
  <si>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</si>
  <si>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</si>
  <si>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</si>
  <si>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</si>
  <si>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</si>
  <si>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</si>
  <si>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</si>
  <si>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</si>
  <si>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</si>
  <si>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</si>
  <si>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</si>
  <si>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</si>
  <si>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</si>
  <si>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</si>
  <si>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</si>
  <si>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</si>
  <si>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</si>
  <si>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</si>
  <si>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</si>
  <si>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</si>
  <si>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</si>
  <si>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</si>
  <si>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</si>
  <si>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</si>
  <si>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</si>
  <si>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</si>
  <si>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</si>
  <si>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</si>
  <si>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</si>
  <si>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</si>
  <si>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</si>
  <si>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</si>
  <si>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</si>
  <si>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</si>
  <si>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</si>
  <si>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</si>
  <si>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</si>
  <si>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</si>
  <si>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</si>
  <si>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</si>
  <si>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</si>
  <si>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</si>
  <si>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</si>
  <si>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</si>
  <si>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</si>
  <si>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</si>
  <si>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</si>
  <si>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</si>
  <si>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</si>
  <si>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</si>
  <si>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</si>
  <si>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</si>
  <si>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</si>
  <si>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</si>
  <si>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</si>
  <si>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</si>
  <si>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</si>
  <si>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</si>
  <si>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</si>
  <si>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</si>
  <si>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</si>
  <si>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</si>
  <si>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</si>
  <si>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</si>
  <si>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</si>
  <si>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</si>
  <si>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</si>
  <si>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</si>
  <si>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</si>
  <si>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</si>
  <si>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</si>
  <si>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</si>
  <si>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</si>
  <si>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</si>
  <si>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</si>
  <si>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</si>
  <si>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</si>
  <si>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</si>
  <si>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</si>
  <si>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</si>
  <si>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</si>
  <si>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</si>
  <si>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</si>
  <si>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</si>
  <si>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</si>
  <si>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</si>
  <si>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</si>
  <si>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</si>
  <si>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</si>
  <si>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</si>
  <si>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</si>
  <si>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</si>
  <si>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</si>
  <si>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</si>
  <si>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</si>
  <si>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</si>
  <si>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</si>
  <si>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</si>
  <si>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</si>
  <si>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</si>
  <si>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</si>
  <si>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</si>
  <si>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</si>
  <si>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</si>
  <si>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</si>
  <si>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</si>
  <si>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</si>
  <si>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</si>
  <si>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</si>
  <si>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</si>
  <si>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</si>
  <si>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</si>
  <si>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</si>
  <si>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</si>
  <si>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</si>
  <si>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</si>
  <si>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</si>
  <si>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</si>
  <si>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</si>
  <si>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</si>
  <si>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</si>
  <si>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</si>
  <si>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</si>
  <si>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</si>
  <si>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</si>
  <si>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</si>
  <si>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</si>
  <si>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</si>
  <si>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</si>
  <si>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</si>
  <si>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</si>
  <si>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</si>
  <si>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</si>
  <si>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</si>
  <si>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</si>
  <si>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</si>
  <si>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</si>
  <si>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</si>
  <si>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</si>
  <si>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</si>
  <si>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</si>
  <si>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</si>
  <si>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</si>
  <si>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</si>
  <si>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</si>
  <si>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</si>
  <si>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</si>
  <si>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</si>
  <si>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</si>
  <si>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</si>
  <si>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</si>
  <si>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</si>
  <si>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</si>
  <si>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</si>
  <si>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</si>
  <si>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</si>
  <si>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</si>
  <si>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</si>
  <si>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</si>
  <si>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</si>
  <si>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</si>
  <si>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</si>
  <si>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</si>
  <si>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</si>
  <si>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</si>
  <si>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</si>
  <si>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</si>
  <si>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</si>
  <si>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</si>
  <si>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</si>
  <si>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</si>
  <si>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</si>
  <si>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</si>
  <si>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</si>
  <si>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</si>
  <si>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</si>
  <si>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</si>
  <si>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</si>
  <si>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</si>
  <si>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</si>
  <si>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</si>
  <si>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</si>
  <si>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</si>
  <si>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</si>
  <si>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</si>
  <si>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</si>
  <si>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SISTEMA PARA EL DESARROLLO INTEGRAL DE LA FAMILIA DEL MUNICIPIO COMONFORT, GTO.</t>
  </si>
  <si>
    <t>Correspondiente del 1 de Enero al 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</si>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</sst>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5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7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2" fillId="0" borderId="0" xfId="0" applyFont="1" applyAlignment="1" applyProtection="1">
      <alignment vertical="center"/>
      <protection locked="0"/>
    </xf>
    <xf numFmtId="4" fontId="5" fillId="0" borderId="0" xfId="10" applyNumberFormat="1" applyFont="1"/>
    <xf numFmtId="0" fontId="16" fillId="8" borderId="0" xfId="8" applyFont="1" applyFill="1" applyAlignment="1">
      <alignment horizontal="center" vertical="center"/>
    </xf>
    <xf numFmtId="0" fontId="16" fillId="8" borderId="17" xfId="8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6" fillId="8" borderId="0" xfId="8" applyFont="1" applyFill="1" applyAlignment="1">
      <alignment vertical="center"/>
    </xf>
    <xf numFmtId="0" fontId="16" fillId="8" borderId="0" xfId="9" applyFont="1" applyFill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6" fillId="9" borderId="16" xfId="13" applyFont="1" applyFill="1" applyBorder="1" applyAlignment="1">
      <alignment horizontal="center" vertical="center"/>
    </xf>
    <xf numFmtId="0" fontId="16" fillId="9" borderId="11" xfId="13" applyFont="1" applyFill="1" applyBorder="1" applyAlignment="1">
      <alignment horizontal="center" vertical="center"/>
    </xf>
    <xf numFmtId="0" fontId="16" fillId="9" borderId="18" xfId="13" applyFont="1" applyFill="1" applyBorder="1" applyAlignment="1">
      <alignment horizontal="center" vertical="center"/>
    </xf>
    <xf numFmtId="0" fontId="16" fillId="9" borderId="10" xfId="13" applyFont="1" applyFill="1" applyBorder="1" applyAlignment="1">
      <alignment horizontal="center" vertical="center"/>
    </xf>
    <xf numFmtId="0" fontId="16" fillId="9" borderId="0" xfId="13" applyFont="1" applyFill="1" applyBorder="1" applyAlignment="1">
      <alignment horizontal="center" vertical="center"/>
    </xf>
    <xf numFmtId="0" fontId="16" fillId="9" borderId="19" xfId="13" applyFont="1" applyFill="1" applyBorder="1" applyAlignment="1">
      <alignment horizontal="center" vertical="center"/>
    </xf>
    <xf numFmtId="0" fontId="16" fillId="9" borderId="15" xfId="13" applyFont="1" applyFill="1" applyBorder="1" applyAlignment="1">
      <alignment horizontal="center" vertical="center"/>
    </xf>
    <xf numFmtId="0" fontId="16" fillId="9" borderId="17" xfId="13" applyFont="1" applyFill="1" applyBorder="1" applyAlignment="1">
      <alignment horizontal="center" vertical="center"/>
    </xf>
    <xf numFmtId="0" fontId="16" fillId="9" borderId="20" xfId="13" applyFont="1" applyFill="1" applyBorder="1" applyAlignment="1">
      <alignment horizontal="center" vertical="center"/>
    </xf>
    <xf numFmtId="0" fontId="16" fillId="9" borderId="16" xfId="13" applyFont="1" applyFill="1" applyBorder="1" applyAlignment="1" applyProtection="1">
      <alignment horizontal="center" vertical="center" wrapText="1"/>
      <protection locked="0"/>
    </xf>
    <xf numFmtId="0" fontId="16" fillId="9" borderId="11" xfId="13" applyFont="1" applyFill="1" applyBorder="1" applyAlignment="1" applyProtection="1">
      <alignment horizontal="center" vertical="center" wrapText="1"/>
      <protection locked="0"/>
    </xf>
    <xf numFmtId="0" fontId="16" fillId="9" borderId="18" xfId="13" applyFont="1" applyFill="1" applyBorder="1" applyAlignment="1" applyProtection="1">
      <alignment horizontal="center" vertical="center" wrapText="1"/>
      <protection locked="0"/>
    </xf>
    <xf numFmtId="0" fontId="16" fillId="9" borderId="10" xfId="13" applyFont="1" applyFill="1" applyBorder="1" applyAlignment="1" applyProtection="1">
      <alignment horizontal="center" vertical="center" wrapText="1"/>
      <protection locked="0"/>
    </xf>
    <xf numFmtId="0" fontId="16" fillId="9" borderId="0" xfId="13" applyFont="1" applyFill="1" applyBorder="1" applyAlignment="1" applyProtection="1">
      <alignment horizontal="center" vertical="center" wrapText="1"/>
      <protection locked="0"/>
    </xf>
    <xf numFmtId="0" fontId="16" fillId="9" borderId="19" xfId="13" applyFont="1" applyFill="1" applyBorder="1" applyAlignment="1" applyProtection="1">
      <alignment horizontal="center" vertical="center" wrapText="1"/>
      <protection locked="0"/>
    </xf>
    <xf numFmtId="0" fontId="16" fillId="8" borderId="0" xfId="9" applyFont="1" applyFill="1" applyAlignment="1">
      <alignment vertical="center"/>
    </xf>
    <xf numFmtId="0" fontId="16" fillId="8" borderId="0" xfId="9" applyFont="1" applyFill="1" applyAlignment="1">
      <alignment horizontal="center"/>
    </xf>
    <xf numFmtId="0" fontId="16" fillId="8" borderId="0" xfId="9" applyFont="1" applyFill="1"/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8.pn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8.png"/><Relationship Id="rId1" Type="http://schemas.openxmlformats.org/officeDocument/2006/relationships/image" Target="../media/image1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2.jpeg"/><Relationship Id="rId1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4.png"/><Relationship Id="rId1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</xdr:colOff>
      <xdr:row>0</xdr:row>
      <xdr:rowOff>131445</xdr:rowOff>
    </xdr:from>
    <xdr:to>
      <xdr:col>0</xdr:col>
      <xdr:colOff>556260</xdr:colOff>
      <xdr:row>2</xdr:row>
      <xdr:rowOff>98557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" y="131445"/>
          <a:ext cx="476250" cy="439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4204335</xdr:colOff>
      <xdr:row>0</xdr:row>
      <xdr:rowOff>173355</xdr:rowOff>
    </xdr:from>
    <xdr:ext cx="819150" cy="4476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173355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46</xdr:row>
      <xdr:rowOff>116205</xdr:rowOff>
    </xdr:from>
    <xdr:to>
      <xdr:col>2</xdr:col>
      <xdr:colOff>47625</xdr:colOff>
      <xdr:row>49</xdr:row>
      <xdr:rowOff>15240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13" r="5373" b="43566"/>
        <a:stretch/>
      </xdr:blipFill>
      <xdr:spPr>
        <a:xfrm>
          <a:off x="0" y="6478905"/>
          <a:ext cx="6120765" cy="287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332475</xdr:colOff>
      <xdr:row>0</xdr:row>
      <xdr:rowOff>89857</xdr:rowOff>
    </xdr:from>
    <xdr:to>
      <xdr:col>1</xdr:col>
      <xdr:colOff>251603</xdr:colOff>
      <xdr:row>2</xdr:row>
      <xdr:rowOff>148368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75" y="89857"/>
          <a:ext cx="604928" cy="530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224647</xdr:colOff>
      <xdr:row>0</xdr:row>
      <xdr:rowOff>80874</xdr:rowOff>
    </xdr:from>
    <xdr:ext cx="925542" cy="548136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307" y="80874"/>
          <a:ext cx="925542" cy="548136"/>
        </a:xfrm>
        <a:prstGeom prst="rect">
          <a:avLst/>
        </a:prstGeom>
      </xdr:spPr>
    </xdr:pic>
    <xdr:clientData/>
  </xdr:oneCellAnchor>
  <xdr:twoCellAnchor editAs="oneCell">
    <xdr:from>
      <xdr:col>1</xdr:col>
      <xdr:colOff>2874645</xdr:colOff>
      <xdr:row>157</xdr:row>
      <xdr:rowOff>32385</xdr:rowOff>
    </xdr:from>
    <xdr:to>
      <xdr:col>5</xdr:col>
      <xdr:colOff>293370</xdr:colOff>
      <xdr:row>159</xdr:row>
      <xdr:rowOff>60960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13" r="5373" b="43566"/>
        <a:stretch/>
      </xdr:blipFill>
      <xdr:spPr>
        <a:xfrm>
          <a:off x="3560445" y="20705445"/>
          <a:ext cx="6204585" cy="2876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470535</xdr:colOff>
      <xdr:row>228</xdr:row>
      <xdr:rowOff>45720</xdr:rowOff>
    </xdr:from>
    <xdr:to>
      <xdr:col>2</xdr:col>
      <xdr:colOff>925830</xdr:colOff>
      <xdr:row>230</xdr:row>
      <xdr:rowOff>74295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13" r="5373" b="43566"/>
        <a:stretch/>
      </xdr:blipFill>
      <xdr:spPr>
        <a:xfrm>
          <a:off x="1156335" y="31470600"/>
          <a:ext cx="6147435" cy="28765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66675</xdr:rowOff>
    </xdr:from>
    <xdr:to>
      <xdr:col>1</xdr:col>
      <xdr:colOff>123825</xdr:colOff>
      <xdr:row>2</xdr:row>
      <xdr:rowOff>175663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647700" cy="581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5673089</xdr:colOff>
      <xdr:row>0</xdr:row>
      <xdr:rowOff>81915</xdr:rowOff>
    </xdr:from>
    <xdr:ext cx="1019175" cy="5524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8889" y="81915"/>
          <a:ext cx="1019175" cy="5524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209550</xdr:rowOff>
    </xdr:from>
    <xdr:to>
      <xdr:col>0</xdr:col>
      <xdr:colOff>581025</xdr:colOff>
      <xdr:row>2</xdr:row>
      <xdr:rowOff>176662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9550"/>
          <a:ext cx="476250" cy="439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645795</xdr:colOff>
      <xdr:row>0</xdr:row>
      <xdr:rowOff>211455</xdr:rowOff>
    </xdr:from>
    <xdr:ext cx="866775" cy="4476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1055" y="211455"/>
          <a:ext cx="866775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554355</xdr:colOff>
      <xdr:row>34</xdr:row>
      <xdr:rowOff>55245</xdr:rowOff>
    </xdr:from>
    <xdr:to>
      <xdr:col>3</xdr:col>
      <xdr:colOff>1125855</xdr:colOff>
      <xdr:row>36</xdr:row>
      <xdr:rowOff>83820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13" r="5373" b="43566"/>
        <a:stretch/>
      </xdr:blipFill>
      <xdr:spPr>
        <a:xfrm>
          <a:off x="554355" y="4802505"/>
          <a:ext cx="6126480" cy="2876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110490</xdr:rowOff>
    </xdr:from>
    <xdr:to>
      <xdr:col>0</xdr:col>
      <xdr:colOff>619125</xdr:colOff>
      <xdr:row>2</xdr:row>
      <xdr:rowOff>77602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0490"/>
          <a:ext cx="495300" cy="439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139065</xdr:colOff>
      <xdr:row>0</xdr:row>
      <xdr:rowOff>173355</xdr:rowOff>
    </xdr:from>
    <xdr:ext cx="866775" cy="4476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5885" y="173355"/>
          <a:ext cx="866775" cy="447675"/>
        </a:xfrm>
        <a:prstGeom prst="rect">
          <a:avLst/>
        </a:prstGeom>
      </xdr:spPr>
    </xdr:pic>
    <xdr:clientData/>
  </xdr:oneCellAnchor>
  <xdr:twoCellAnchor editAs="oneCell">
    <xdr:from>
      <xdr:col>1</xdr:col>
      <xdr:colOff>219075</xdr:colOff>
      <xdr:row>87</xdr:row>
      <xdr:rowOff>85725</xdr:rowOff>
    </xdr:from>
    <xdr:to>
      <xdr:col>3</xdr:col>
      <xdr:colOff>933450</xdr:colOff>
      <xdr:row>89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13" r="5373" b="43566"/>
        <a:stretch/>
      </xdr:blipFill>
      <xdr:spPr>
        <a:xfrm>
          <a:off x="904875" y="11690985"/>
          <a:ext cx="6116955" cy="2876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1</xdr:col>
      <xdr:colOff>542925</xdr:colOff>
      <xdr:row>3</xdr:row>
      <xdr:rowOff>62362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0480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733425</xdr:colOff>
      <xdr:row>1</xdr:row>
      <xdr:rowOff>95250</xdr:rowOff>
    </xdr:from>
    <xdr:ext cx="866775" cy="4476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185" y="323850"/>
          <a:ext cx="866775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28</xdr:row>
      <xdr:rowOff>66675</xdr:rowOff>
    </xdr:from>
    <xdr:to>
      <xdr:col>3</xdr:col>
      <xdr:colOff>321945</xdr:colOff>
      <xdr:row>30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13" r="5373" b="43566"/>
        <a:stretch/>
      </xdr:blipFill>
      <xdr:spPr>
        <a:xfrm>
          <a:off x="0" y="4120515"/>
          <a:ext cx="6090285" cy="2876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466725</xdr:colOff>
      <xdr:row>1</xdr:row>
      <xdr:rowOff>62865</xdr:rowOff>
    </xdr:from>
    <xdr:ext cx="685800" cy="40005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7765" y="299085"/>
          <a:ext cx="685800" cy="400050"/>
        </a:xfrm>
        <a:prstGeom prst="rect">
          <a:avLst/>
        </a:prstGeom>
      </xdr:spPr>
    </xdr:pic>
    <xdr:clientData/>
  </xdr:oneCellAnchor>
  <xdr:twoCellAnchor editAs="oneCell">
    <xdr:from>
      <xdr:col>0</xdr:col>
      <xdr:colOff>40005</xdr:colOff>
      <xdr:row>0</xdr:row>
      <xdr:rowOff>97155</xdr:rowOff>
    </xdr:from>
    <xdr:to>
      <xdr:col>1</xdr:col>
      <xdr:colOff>232312</xdr:colOff>
      <xdr:row>2</xdr:row>
      <xdr:rowOff>30480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" y="97155"/>
          <a:ext cx="443767" cy="405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45</xdr:row>
      <xdr:rowOff>89535</xdr:rowOff>
    </xdr:from>
    <xdr:to>
      <xdr:col>3</xdr:col>
      <xdr:colOff>30481</xdr:colOff>
      <xdr:row>47</xdr:row>
      <xdr:rowOff>118110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13" r="5373" b="43566"/>
        <a:stretch/>
      </xdr:blipFill>
      <xdr:spPr>
        <a:xfrm>
          <a:off x="1" y="6292215"/>
          <a:ext cx="5753100" cy="2876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634302</xdr:colOff>
      <xdr:row>2</xdr:row>
      <xdr:rowOff>138562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"/>
          <a:ext cx="558102" cy="515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1047750</xdr:colOff>
      <xdr:row>0</xdr:row>
      <xdr:rowOff>85725</xdr:rowOff>
    </xdr:from>
    <xdr:ext cx="1047750" cy="54292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4490" y="85725"/>
          <a:ext cx="1047750" cy="542925"/>
        </a:xfrm>
        <a:prstGeom prst="rect">
          <a:avLst/>
        </a:prstGeom>
      </xdr:spPr>
    </xdr:pic>
    <xdr:clientData/>
  </xdr:oneCellAnchor>
  <xdr:twoCellAnchor editAs="oneCell">
    <xdr:from>
      <xdr:col>1</xdr:col>
      <xdr:colOff>1898333</xdr:colOff>
      <xdr:row>54</xdr:row>
      <xdr:rowOff>113347</xdr:rowOff>
    </xdr:from>
    <xdr:to>
      <xdr:col>4</xdr:col>
      <xdr:colOff>627698</xdr:colOff>
      <xdr:row>57</xdr:row>
      <xdr:rowOff>12382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13" r="5373" b="43566"/>
        <a:stretch/>
      </xdr:blipFill>
      <xdr:spPr>
        <a:xfrm>
          <a:off x="2584133" y="7443787"/>
          <a:ext cx="6250305" cy="287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9"/>
  <sheetViews>
    <sheetView tabSelected="1" view="pageBreakPreview"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75" defaultRowHeight="11.25" x14ac:dyDescent="0.2"/>
  <cols>
    <col min="1" max="1" width="14.75" style="1" customWidth="1"/>
    <col min="2" max="2" width="73.875" style="1" bestFit="1" customWidth="1"/>
    <col min="3" max="3" width="8" style="1" customWidth="1"/>
    <col min="4" max="16384" width="12.875" style="1"/>
  </cols>
  <sheetData>
    <row r="1" spans="1:5" ht="18.95" customHeight="1" x14ac:dyDescent="0.2">
      <c r="A1" s="110" t="s">
        <v>541</v>
      </c>
      <c r="B1" s="110"/>
      <c r="C1" s="15"/>
      <c r="D1" s="12" t="s">
        <v>130</v>
      </c>
      <c r="E1" s="13">
        <v>2020</v>
      </c>
    </row>
    <row r="2" spans="1:5" ht="18.95" customHeight="1" x14ac:dyDescent="0.2">
      <c r="A2" s="110" t="s">
        <v>442</v>
      </c>
      <c r="B2" s="110"/>
      <c r="C2" s="34"/>
      <c r="D2" s="12" t="s">
        <v>132</v>
      </c>
      <c r="E2" s="15" t="s">
        <v>133</v>
      </c>
    </row>
    <row r="3" spans="1:5" ht="18.95" customHeight="1" x14ac:dyDescent="0.2">
      <c r="A3" s="111" t="s">
        <v>542</v>
      </c>
      <c r="B3" s="111"/>
      <c r="C3" s="15"/>
      <c r="D3" s="12" t="s">
        <v>134</v>
      </c>
      <c r="E3" s="13">
        <v>3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537</v>
      </c>
    </row>
    <row r="13" spans="1:5" x14ac:dyDescent="0.2">
      <c r="A13" s="43" t="s">
        <v>7</v>
      </c>
      <c r="B13" s="44" t="s">
        <v>538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539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2" t="s">
        <v>522</v>
      </c>
      <c r="B23" s="103" t="s">
        <v>246</v>
      </c>
    </row>
    <row r="24" spans="1:2" x14ac:dyDescent="0.2">
      <c r="A24" s="102" t="s">
        <v>523</v>
      </c>
      <c r="B24" s="103" t="s">
        <v>524</v>
      </c>
    </row>
    <row r="25" spans="1:2" s="101" customFormat="1" x14ac:dyDescent="0.2">
      <c r="A25" s="102" t="s">
        <v>525</v>
      </c>
      <c r="B25" s="103" t="s">
        <v>283</v>
      </c>
    </row>
    <row r="26" spans="1:2" x14ac:dyDescent="0.2">
      <c r="A26" s="102" t="s">
        <v>526</v>
      </c>
      <c r="B26" s="103" t="s">
        <v>300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4" x14ac:dyDescent="0.2">
      <c r="A33" s="4"/>
      <c r="B33" s="6"/>
      <c r="D33" s="108"/>
    </row>
    <row r="34" spans="1:4" x14ac:dyDescent="0.2">
      <c r="A34" s="43" t="s">
        <v>40</v>
      </c>
      <c r="B34" s="44" t="s">
        <v>35</v>
      </c>
    </row>
    <row r="35" spans="1:4" x14ac:dyDescent="0.2">
      <c r="A35" s="43" t="s">
        <v>41</v>
      </c>
      <c r="B35" s="44" t="s">
        <v>36</v>
      </c>
    </row>
    <row r="36" spans="1:4" x14ac:dyDescent="0.2">
      <c r="A36" s="4"/>
      <c r="B36" s="7"/>
    </row>
    <row r="37" spans="1:4" x14ac:dyDescent="0.2">
      <c r="A37" s="4"/>
      <c r="B37" s="5" t="s">
        <v>38</v>
      </c>
    </row>
    <row r="38" spans="1:4" x14ac:dyDescent="0.2">
      <c r="A38" s="4" t="s">
        <v>39</v>
      </c>
      <c r="B38" s="44" t="s">
        <v>31</v>
      </c>
    </row>
    <row r="39" spans="1:4" x14ac:dyDescent="0.2">
      <c r="A39" s="4"/>
      <c r="B39" s="44" t="s">
        <v>32</v>
      </c>
    </row>
    <row r="40" spans="1:4" ht="12" thickBot="1" x14ac:dyDescent="0.25">
      <c r="A40" s="8"/>
      <c r="B40" s="9"/>
    </row>
    <row r="42" spans="1:4" s="101" customFormat="1" ht="21.6" customHeight="1" x14ac:dyDescent="0.2">
      <c r="A42" s="112" t="s">
        <v>543</v>
      </c>
      <c r="B42" s="112"/>
    </row>
    <row r="43" spans="1:4" s="101" customFormat="1" x14ac:dyDescent="0.2"/>
    <row r="44" spans="1:4" s="101" customFormat="1" x14ac:dyDescent="0.2"/>
    <row r="45" spans="1:4" s="101" customFormat="1" x14ac:dyDescent="0.2"/>
    <row r="46" spans="1:4" s="101" customFormat="1" x14ac:dyDescent="0.2"/>
    <row r="47" spans="1:4" s="101" customFormat="1" x14ac:dyDescent="0.2"/>
    <row r="48" spans="1:4" s="101" customFormat="1" x14ac:dyDescent="0.2"/>
    <row r="49" s="101" customFormat="1" x14ac:dyDescent="0.2"/>
  </sheetData>
  <sheetProtection formatCells="0" formatColumns="0" formatRows="0" autoFilter="0" pivotTables="0"/>
  <mergeCells count="4">
    <mergeCell ref="A1:B1"/>
    <mergeCell ref="A2:B2"/>
    <mergeCell ref="A3:B3"/>
    <mergeCell ref="A42:B42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2"/>
  <sheetViews>
    <sheetView view="pageBreakPreview" zoomScaleNormal="90" zoomScaleSheetLayoutView="100" workbookViewId="0">
      <selection activeCell="I16" sqref="I16"/>
    </sheetView>
  </sheetViews>
  <sheetFormatPr baseColWidth="10" defaultColWidth="9.125" defaultRowHeight="11.25" x14ac:dyDescent="0.2"/>
  <cols>
    <col min="1" max="1" width="10" style="18" customWidth="1"/>
    <col min="2" max="2" width="64.625" style="18" bestFit="1" customWidth="1"/>
    <col min="3" max="3" width="16.375" style="18" bestFit="1" customWidth="1"/>
    <col min="4" max="4" width="19.125" style="18" customWidth="1"/>
    <col min="5" max="5" width="28" style="18" customWidth="1"/>
    <col min="6" max="6" width="22.75" style="18" customWidth="1"/>
    <col min="7" max="8" width="16.75" style="18" customWidth="1"/>
    <col min="9" max="9" width="27.125" style="18" customWidth="1"/>
    <col min="10" max="16384" width="9.125" style="18"/>
  </cols>
  <sheetData>
    <row r="1" spans="1:8" s="14" customFormat="1" ht="18.95" customHeight="1" x14ac:dyDescent="0.25">
      <c r="A1" s="110" t="s">
        <v>541</v>
      </c>
      <c r="B1" s="113"/>
      <c r="C1" s="113"/>
      <c r="D1" s="113"/>
      <c r="E1" s="113"/>
      <c r="F1" s="113"/>
      <c r="G1" s="12" t="s">
        <v>130</v>
      </c>
      <c r="H1" s="23">
        <v>2020</v>
      </c>
    </row>
    <row r="2" spans="1:8" s="14" customFormat="1" ht="18.95" customHeight="1" x14ac:dyDescent="0.25">
      <c r="A2" s="110" t="s">
        <v>131</v>
      </c>
      <c r="B2" s="113"/>
      <c r="C2" s="113"/>
      <c r="D2" s="113"/>
      <c r="E2" s="113"/>
      <c r="F2" s="113"/>
      <c r="G2" s="12" t="s">
        <v>132</v>
      </c>
      <c r="H2" s="23" t="str">
        <f>'Notas a los Edos Financieros'!E2</f>
        <v>Trimestral</v>
      </c>
    </row>
    <row r="3" spans="1:8" s="14" customFormat="1" ht="18.95" customHeight="1" x14ac:dyDescent="0.25">
      <c r="A3" s="110" t="s">
        <v>542</v>
      </c>
      <c r="B3" s="113"/>
      <c r="C3" s="113"/>
      <c r="D3" s="113"/>
      <c r="E3" s="113"/>
      <c r="F3" s="113"/>
      <c r="G3" s="12" t="s">
        <v>134</v>
      </c>
      <c r="H3" s="23">
        <v>3</v>
      </c>
    </row>
    <row r="4" spans="1:8" x14ac:dyDescent="0.2">
      <c r="A4" s="16" t="s">
        <v>135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136</v>
      </c>
      <c r="C8" s="22">
        <v>0</v>
      </c>
    </row>
    <row r="9" spans="1:8" x14ac:dyDescent="0.2">
      <c r="A9" s="20">
        <v>1115</v>
      </c>
      <c r="B9" s="18" t="s">
        <v>137</v>
      </c>
      <c r="C9" s="22">
        <v>0</v>
      </c>
    </row>
    <row r="10" spans="1:8" x14ac:dyDescent="0.2">
      <c r="A10" s="20">
        <v>1121</v>
      </c>
      <c r="B10" s="18" t="s">
        <v>138</v>
      </c>
      <c r="C10" s="22">
        <v>2907974.04</v>
      </c>
    </row>
    <row r="11" spans="1:8" x14ac:dyDescent="0.2">
      <c r="A11" s="20">
        <v>1211</v>
      </c>
      <c r="B11" s="18" t="s">
        <v>139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2019</v>
      </c>
      <c r="E14" s="19">
        <v>2018</v>
      </c>
      <c r="F14" s="19">
        <v>2017</v>
      </c>
      <c r="G14" s="19">
        <v>2016</v>
      </c>
      <c r="H14" s="19" t="s">
        <v>129</v>
      </c>
    </row>
    <row r="15" spans="1:8" x14ac:dyDescent="0.2">
      <c r="A15" s="20">
        <v>1122</v>
      </c>
      <c r="B15" s="18" t="s">
        <v>140</v>
      </c>
      <c r="C15" s="22">
        <v>9069.3799999999992</v>
      </c>
      <c r="D15" s="22">
        <v>9420.86</v>
      </c>
      <c r="E15" s="22">
        <v>94164.82</v>
      </c>
      <c r="F15" s="22">
        <v>12297.48</v>
      </c>
      <c r="G15" s="22">
        <v>16276.12</v>
      </c>
    </row>
    <row r="16" spans="1:8" x14ac:dyDescent="0.2">
      <c r="A16" s="20">
        <v>1124</v>
      </c>
      <c r="B16" s="18" t="s">
        <v>141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142</v>
      </c>
      <c r="E19" s="19" t="s">
        <v>143</v>
      </c>
      <c r="F19" s="19" t="s">
        <v>144</v>
      </c>
      <c r="G19" s="19" t="s">
        <v>145</v>
      </c>
      <c r="H19" s="19" t="s">
        <v>146</v>
      </c>
    </row>
    <row r="20" spans="1:8" x14ac:dyDescent="0.2">
      <c r="A20" s="20">
        <v>1123</v>
      </c>
      <c r="B20" s="18" t="s">
        <v>147</v>
      </c>
      <c r="C20" s="22">
        <v>77172</v>
      </c>
      <c r="D20" s="22">
        <v>77172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148</v>
      </c>
      <c r="C21" s="22">
        <v>15500</v>
      </c>
      <c r="D21" s="22">
        <v>15500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528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529</v>
      </c>
      <c r="C23" s="22">
        <v>0.01</v>
      </c>
      <c r="D23" s="22">
        <v>0.01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149</v>
      </c>
      <c r="C24" s="22">
        <v>4929</v>
      </c>
      <c r="D24" s="22">
        <v>4929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150</v>
      </c>
      <c r="C25" s="22">
        <v>231156.97</v>
      </c>
      <c r="D25" s="22">
        <v>231156.97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151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152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153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530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154</v>
      </c>
      <c r="G31" s="19" t="s">
        <v>104</v>
      </c>
      <c r="H31" s="19"/>
    </row>
    <row r="32" spans="1:8" x14ac:dyDescent="0.2">
      <c r="A32" s="20">
        <v>1140</v>
      </c>
      <c r="B32" s="18" t="s">
        <v>155</v>
      </c>
      <c r="C32" s="22">
        <f>SUM(C33:C37)</f>
        <v>0</v>
      </c>
    </row>
    <row r="33" spans="1:8" x14ac:dyDescent="0.2">
      <c r="A33" s="20">
        <v>1141</v>
      </c>
      <c r="B33" s="18" t="s">
        <v>156</v>
      </c>
      <c r="C33" s="22">
        <v>0</v>
      </c>
    </row>
    <row r="34" spans="1:8" x14ac:dyDescent="0.2">
      <c r="A34" s="20">
        <v>1142</v>
      </c>
      <c r="B34" s="18" t="s">
        <v>157</v>
      </c>
      <c r="C34" s="22">
        <v>0</v>
      </c>
    </row>
    <row r="35" spans="1:8" x14ac:dyDescent="0.2">
      <c r="A35" s="20">
        <v>1143</v>
      </c>
      <c r="B35" s="18" t="s">
        <v>158</v>
      </c>
      <c r="C35" s="22">
        <v>0</v>
      </c>
    </row>
    <row r="36" spans="1:8" x14ac:dyDescent="0.2">
      <c r="A36" s="20">
        <v>1144</v>
      </c>
      <c r="B36" s="18" t="s">
        <v>159</v>
      </c>
      <c r="C36" s="22">
        <v>0</v>
      </c>
    </row>
    <row r="37" spans="1:8" x14ac:dyDescent="0.2">
      <c r="A37" s="20">
        <v>1145</v>
      </c>
      <c r="B37" s="18" t="s">
        <v>160</v>
      </c>
      <c r="C37" s="22">
        <v>0</v>
      </c>
    </row>
    <row r="39" spans="1:8" x14ac:dyDescent="0.2">
      <c r="A39" s="17" t="s">
        <v>161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162</v>
      </c>
      <c r="G40" s="19"/>
      <c r="H40" s="19"/>
    </row>
    <row r="41" spans="1:8" x14ac:dyDescent="0.2">
      <c r="A41" s="20">
        <v>1150</v>
      </c>
      <c r="B41" s="18" t="s">
        <v>163</v>
      </c>
      <c r="C41" s="22">
        <f>C42</f>
        <v>0</v>
      </c>
    </row>
    <row r="42" spans="1:8" x14ac:dyDescent="0.2">
      <c r="A42" s="20">
        <v>1151</v>
      </c>
      <c r="B42" s="18" t="s">
        <v>164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146</v>
      </c>
      <c r="F45" s="19"/>
      <c r="G45" s="19"/>
      <c r="H45" s="19"/>
    </row>
    <row r="46" spans="1:8" x14ac:dyDescent="0.2">
      <c r="A46" s="20">
        <v>1213</v>
      </c>
      <c r="B46" s="18" t="s">
        <v>165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166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167</v>
      </c>
      <c r="H53" s="19" t="s">
        <v>109</v>
      </c>
      <c r="I53" s="19" t="s">
        <v>168</v>
      </c>
    </row>
    <row r="54" spans="1:9" x14ac:dyDescent="0.2">
      <c r="A54" s="20">
        <v>1230</v>
      </c>
      <c r="B54" s="18" t="s">
        <v>169</v>
      </c>
      <c r="C54" s="22">
        <f>SUM(C55:C61)</f>
        <v>3005243.94</v>
      </c>
      <c r="D54" s="22">
        <f>SUM(D55:D61)</f>
        <v>0</v>
      </c>
      <c r="E54" s="22">
        <f>SUM(E55:E61)</f>
        <v>0</v>
      </c>
    </row>
    <row r="55" spans="1:9" x14ac:dyDescent="0.2">
      <c r="A55" s="20">
        <v>1231</v>
      </c>
      <c r="B55" s="18" t="s">
        <v>170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171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172</v>
      </c>
      <c r="C57" s="22">
        <v>170000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173</v>
      </c>
      <c r="C58" s="22">
        <v>2164508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174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175</v>
      </c>
      <c r="C60" s="22">
        <v>670735.93999999994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176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177</v>
      </c>
      <c r="C62" s="22">
        <f>SUM(C63:C70)</f>
        <v>5466211.3700000001</v>
      </c>
      <c r="D62" s="22">
        <f t="shared" ref="D62:E62" si="0">SUM(D63:D70)</f>
        <v>0</v>
      </c>
      <c r="E62" s="22">
        <f t="shared" si="0"/>
        <v>-3649470.25</v>
      </c>
    </row>
    <row r="63" spans="1:9" x14ac:dyDescent="0.2">
      <c r="A63" s="20">
        <v>1241</v>
      </c>
      <c r="B63" s="18" t="s">
        <v>178</v>
      </c>
      <c r="C63" s="22">
        <v>1336505.29</v>
      </c>
      <c r="D63" s="22">
        <v>0</v>
      </c>
      <c r="E63" s="22">
        <v>-789235.29</v>
      </c>
    </row>
    <row r="64" spans="1:9" x14ac:dyDescent="0.2">
      <c r="A64" s="20">
        <v>1242</v>
      </c>
      <c r="B64" s="18" t="s">
        <v>179</v>
      </c>
      <c r="C64" s="22">
        <v>269532.11</v>
      </c>
      <c r="D64" s="22">
        <v>0</v>
      </c>
      <c r="E64" s="22">
        <v>-92139.28</v>
      </c>
    </row>
    <row r="65" spans="1:9" x14ac:dyDescent="0.2">
      <c r="A65" s="20">
        <v>1243</v>
      </c>
      <c r="B65" s="18" t="s">
        <v>180</v>
      </c>
      <c r="C65" s="22">
        <v>240871.82</v>
      </c>
      <c r="D65" s="22">
        <v>0</v>
      </c>
      <c r="E65" s="22">
        <v>-107608.59</v>
      </c>
    </row>
    <row r="66" spans="1:9" x14ac:dyDescent="0.2">
      <c r="A66" s="20">
        <v>1244</v>
      </c>
      <c r="B66" s="18" t="s">
        <v>181</v>
      </c>
      <c r="C66" s="22">
        <v>3496250</v>
      </c>
      <c r="D66" s="22">
        <v>0</v>
      </c>
      <c r="E66" s="22">
        <v>-2645710.2799999998</v>
      </c>
    </row>
    <row r="67" spans="1:9" x14ac:dyDescent="0.2">
      <c r="A67" s="20">
        <v>1245</v>
      </c>
      <c r="B67" s="18" t="s">
        <v>182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183</v>
      </c>
      <c r="C68" s="22">
        <v>123052.15</v>
      </c>
      <c r="D68" s="22">
        <v>0</v>
      </c>
      <c r="E68" s="22">
        <v>-14776.81</v>
      </c>
    </row>
    <row r="69" spans="1:9" x14ac:dyDescent="0.2">
      <c r="A69" s="20">
        <v>1247</v>
      </c>
      <c r="B69" s="18" t="s">
        <v>184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185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186</v>
      </c>
      <c r="F73" s="19" t="s">
        <v>100</v>
      </c>
      <c r="G73" s="19" t="s">
        <v>167</v>
      </c>
      <c r="H73" s="19" t="s">
        <v>109</v>
      </c>
      <c r="I73" s="19" t="s">
        <v>168</v>
      </c>
    </row>
    <row r="74" spans="1:9" x14ac:dyDescent="0.2">
      <c r="A74" s="20">
        <v>1250</v>
      </c>
      <c r="B74" s="18" t="s">
        <v>187</v>
      </c>
      <c r="C74" s="22">
        <f>SUM(C75:C79)</f>
        <v>32864.5</v>
      </c>
      <c r="D74" s="22">
        <f>SUM(D75:D79)</f>
        <v>0</v>
      </c>
      <c r="E74" s="22">
        <f>SUM(E75:E79)</f>
        <v>0</v>
      </c>
    </row>
    <row r="75" spans="1:9" x14ac:dyDescent="0.2">
      <c r="A75" s="20">
        <v>1251</v>
      </c>
      <c r="B75" s="18" t="s">
        <v>188</v>
      </c>
      <c r="C75" s="22">
        <v>0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189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190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191</v>
      </c>
      <c r="C78" s="22">
        <v>32864.5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192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193</v>
      </c>
      <c r="C80" s="22">
        <f>SUM(C81:C86)</f>
        <v>0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194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195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196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197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198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199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200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201</v>
      </c>
      <c r="C90" s="22">
        <f>SUM(C91:C92)</f>
        <v>0</v>
      </c>
    </row>
    <row r="91" spans="1:8" x14ac:dyDescent="0.2">
      <c r="A91" s="20">
        <v>1161</v>
      </c>
      <c r="B91" s="18" t="s">
        <v>202</v>
      </c>
      <c r="C91" s="22">
        <v>0</v>
      </c>
    </row>
    <row r="92" spans="1:8" x14ac:dyDescent="0.2">
      <c r="A92" s="20">
        <v>1162</v>
      </c>
      <c r="B92" s="18" t="s">
        <v>203</v>
      </c>
      <c r="C92" s="22">
        <v>0</v>
      </c>
    </row>
    <row r="94" spans="1:8" x14ac:dyDescent="0.2">
      <c r="A94" s="17" t="s">
        <v>531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146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540</v>
      </c>
      <c r="C96" s="22">
        <f>SUM(C97:C100)</f>
        <v>0</v>
      </c>
    </row>
    <row r="97" spans="1:8" x14ac:dyDescent="0.2">
      <c r="A97" s="20">
        <v>1191</v>
      </c>
      <c r="B97" s="18" t="s">
        <v>532</v>
      </c>
      <c r="C97" s="22">
        <v>0</v>
      </c>
    </row>
    <row r="98" spans="1:8" x14ac:dyDescent="0.2">
      <c r="A98" s="20">
        <v>1192</v>
      </c>
      <c r="B98" s="18" t="s">
        <v>533</v>
      </c>
      <c r="C98" s="22">
        <v>0</v>
      </c>
    </row>
    <row r="99" spans="1:8" x14ac:dyDescent="0.2">
      <c r="A99" s="20">
        <v>1193</v>
      </c>
      <c r="B99" s="18" t="s">
        <v>534</v>
      </c>
      <c r="C99" s="22">
        <v>0</v>
      </c>
    </row>
    <row r="100" spans="1:8" x14ac:dyDescent="0.2">
      <c r="A100" s="20">
        <v>1194</v>
      </c>
      <c r="B100" s="18" t="s">
        <v>535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146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204</v>
      </c>
      <c r="C103" s="22">
        <f>SUM(C104:C106)</f>
        <v>0</v>
      </c>
    </row>
    <row r="104" spans="1:8" x14ac:dyDescent="0.2">
      <c r="A104" s="20">
        <v>1291</v>
      </c>
      <c r="B104" s="18" t="s">
        <v>205</v>
      </c>
      <c r="C104" s="22">
        <v>0</v>
      </c>
    </row>
    <row r="105" spans="1:8" x14ac:dyDescent="0.2">
      <c r="A105" s="20">
        <v>1292</v>
      </c>
      <c r="B105" s="18" t="s">
        <v>206</v>
      </c>
      <c r="C105" s="22">
        <v>0</v>
      </c>
    </row>
    <row r="106" spans="1:8" x14ac:dyDescent="0.2">
      <c r="A106" s="20">
        <v>1293</v>
      </c>
      <c r="B106" s="18" t="s">
        <v>207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142</v>
      </c>
      <c r="E109" s="19" t="s">
        <v>143</v>
      </c>
      <c r="F109" s="19" t="s">
        <v>144</v>
      </c>
      <c r="G109" s="19" t="s">
        <v>208</v>
      </c>
      <c r="H109" s="19" t="s">
        <v>209</v>
      </c>
    </row>
    <row r="110" spans="1:8" x14ac:dyDescent="0.2">
      <c r="A110" s="20">
        <v>2110</v>
      </c>
      <c r="B110" s="18" t="s">
        <v>210</v>
      </c>
      <c r="C110" s="22">
        <f>SUM(C111:C119)</f>
        <v>96224.51</v>
      </c>
      <c r="D110" s="22">
        <f>SUM(D111:D119)</f>
        <v>96224.51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211</v>
      </c>
      <c r="C111" s="22">
        <v>0</v>
      </c>
      <c r="D111" s="22">
        <f>C111</f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212</v>
      </c>
      <c r="C112" s="22">
        <v>7968</v>
      </c>
      <c r="D112" s="22">
        <f t="shared" ref="D112:D119" si="1">C112</f>
        <v>7968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213</v>
      </c>
      <c r="C113" s="22">
        <v>0</v>
      </c>
      <c r="D113" s="22">
        <f t="shared" si="1"/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214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215</v>
      </c>
      <c r="C115" s="22">
        <v>0</v>
      </c>
      <c r="D115" s="22">
        <f t="shared" si="1"/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216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217</v>
      </c>
      <c r="C117" s="22">
        <v>97324.14</v>
      </c>
      <c r="D117" s="22">
        <f t="shared" si="1"/>
        <v>97324.14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218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219</v>
      </c>
      <c r="C119" s="22">
        <v>-9067.6299999999992</v>
      </c>
      <c r="D119" s="22">
        <f t="shared" si="1"/>
        <v>-9067.6299999999992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220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221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222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223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146</v>
      </c>
      <c r="F126" s="19"/>
      <c r="G126" s="19"/>
      <c r="H126" s="19"/>
    </row>
    <row r="127" spans="1:8" x14ac:dyDescent="0.2">
      <c r="A127" s="20">
        <v>2160</v>
      </c>
      <c r="B127" s="18" t="s">
        <v>224</v>
      </c>
      <c r="C127" s="22">
        <f>SUM(C128:C133)</f>
        <v>0</v>
      </c>
    </row>
    <row r="128" spans="1:8" x14ac:dyDescent="0.2">
      <c r="A128" s="20">
        <v>2161</v>
      </c>
      <c r="B128" s="18" t="s">
        <v>225</v>
      </c>
      <c r="C128" s="22">
        <v>0</v>
      </c>
    </row>
    <row r="129" spans="1:8" x14ac:dyDescent="0.2">
      <c r="A129" s="20">
        <v>2162</v>
      </c>
      <c r="B129" s="18" t="s">
        <v>226</v>
      </c>
      <c r="C129" s="22">
        <v>0</v>
      </c>
    </row>
    <row r="130" spans="1:8" x14ac:dyDescent="0.2">
      <c r="A130" s="20">
        <v>2163</v>
      </c>
      <c r="B130" s="18" t="s">
        <v>227</v>
      </c>
      <c r="C130" s="22">
        <v>0</v>
      </c>
    </row>
    <row r="131" spans="1:8" x14ac:dyDescent="0.2">
      <c r="A131" s="20">
        <v>2164</v>
      </c>
      <c r="B131" s="18" t="s">
        <v>228</v>
      </c>
      <c r="C131" s="22">
        <v>0</v>
      </c>
    </row>
    <row r="132" spans="1:8" x14ac:dyDescent="0.2">
      <c r="A132" s="20">
        <v>2165</v>
      </c>
      <c r="B132" s="18" t="s">
        <v>229</v>
      </c>
      <c r="C132" s="22">
        <v>0</v>
      </c>
    </row>
    <row r="133" spans="1:8" x14ac:dyDescent="0.2">
      <c r="A133" s="20">
        <v>2166</v>
      </c>
      <c r="B133" s="18" t="s">
        <v>230</v>
      </c>
      <c r="C133" s="22">
        <v>0</v>
      </c>
    </row>
    <row r="134" spans="1:8" x14ac:dyDescent="0.2">
      <c r="A134" s="20">
        <v>2250</v>
      </c>
      <c r="B134" s="18" t="s">
        <v>231</v>
      </c>
      <c r="C134" s="22">
        <f>SUM(C135:C140)</f>
        <v>0</v>
      </c>
    </row>
    <row r="135" spans="1:8" x14ac:dyDescent="0.2">
      <c r="A135" s="20">
        <v>2251</v>
      </c>
      <c r="B135" s="18" t="s">
        <v>232</v>
      </c>
      <c r="C135" s="22">
        <v>0</v>
      </c>
    </row>
    <row r="136" spans="1:8" x14ac:dyDescent="0.2">
      <c r="A136" s="20">
        <v>2252</v>
      </c>
      <c r="B136" s="18" t="s">
        <v>233</v>
      </c>
      <c r="C136" s="22">
        <v>0</v>
      </c>
    </row>
    <row r="137" spans="1:8" x14ac:dyDescent="0.2">
      <c r="A137" s="20">
        <v>2253</v>
      </c>
      <c r="B137" s="18" t="s">
        <v>234</v>
      </c>
      <c r="C137" s="22">
        <v>0</v>
      </c>
    </row>
    <row r="138" spans="1:8" x14ac:dyDescent="0.2">
      <c r="A138" s="20">
        <v>2254</v>
      </c>
      <c r="B138" s="18" t="s">
        <v>235</v>
      </c>
      <c r="C138" s="22">
        <v>0</v>
      </c>
    </row>
    <row r="139" spans="1:8" x14ac:dyDescent="0.2">
      <c r="A139" s="20">
        <v>2255</v>
      </c>
      <c r="B139" s="18" t="s">
        <v>236</v>
      </c>
      <c r="C139" s="22">
        <v>0</v>
      </c>
    </row>
    <row r="140" spans="1:8" x14ac:dyDescent="0.2">
      <c r="A140" s="20">
        <v>2256</v>
      </c>
      <c r="B140" s="18" t="s">
        <v>237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146</v>
      </c>
      <c r="F143" s="21"/>
      <c r="G143" s="21"/>
      <c r="H143" s="21"/>
    </row>
    <row r="144" spans="1:8" x14ac:dyDescent="0.2">
      <c r="A144" s="20">
        <v>2159</v>
      </c>
      <c r="B144" s="18" t="s">
        <v>238</v>
      </c>
      <c r="C144" s="22">
        <v>0</v>
      </c>
    </row>
    <row r="145" spans="1:3" x14ac:dyDescent="0.2">
      <c r="A145" s="20">
        <v>2199</v>
      </c>
      <c r="B145" s="18" t="s">
        <v>239</v>
      </c>
      <c r="C145" s="22">
        <v>0</v>
      </c>
    </row>
    <row r="146" spans="1:3" x14ac:dyDescent="0.2">
      <c r="A146" s="20">
        <v>2240</v>
      </c>
      <c r="B146" s="18" t="s">
        <v>240</v>
      </c>
      <c r="C146" s="22">
        <f>SUM(C147:C149)</f>
        <v>0</v>
      </c>
    </row>
    <row r="147" spans="1:3" x14ac:dyDescent="0.2">
      <c r="A147" s="20">
        <v>2241</v>
      </c>
      <c r="B147" s="18" t="s">
        <v>241</v>
      </c>
      <c r="C147" s="22">
        <v>0</v>
      </c>
    </row>
    <row r="148" spans="1:3" x14ac:dyDescent="0.2">
      <c r="A148" s="20">
        <v>2242</v>
      </c>
      <c r="B148" s="18" t="s">
        <v>242</v>
      </c>
      <c r="C148" s="22">
        <v>0</v>
      </c>
    </row>
    <row r="149" spans="1:3" x14ac:dyDescent="0.2">
      <c r="A149" s="20">
        <v>2249</v>
      </c>
      <c r="B149" s="18" t="s">
        <v>243</v>
      </c>
      <c r="C149" s="22">
        <v>0</v>
      </c>
    </row>
    <row r="152" spans="1:3" ht="12" x14ac:dyDescent="0.2">
      <c r="A152" s="105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24"/>
  <sheetViews>
    <sheetView view="pageBreakPreview" topLeftCell="A36" zoomScaleNormal="100" zoomScaleSheetLayoutView="100" workbookViewId="0">
      <selection activeCell="E19" sqref="E19"/>
    </sheetView>
  </sheetViews>
  <sheetFormatPr baseColWidth="10" defaultColWidth="9.125" defaultRowHeight="11.25" x14ac:dyDescent="0.2"/>
  <cols>
    <col min="1" max="1" width="10" style="18" customWidth="1"/>
    <col min="2" max="2" width="83" style="18" customWidth="1"/>
    <col min="3" max="4" width="15.75" style="18" customWidth="1"/>
    <col min="5" max="5" width="16.75" style="18" customWidth="1"/>
    <col min="6" max="16384" width="9.125" style="18"/>
  </cols>
  <sheetData>
    <row r="1" spans="1:5" s="24" customFormat="1" ht="18.95" customHeight="1" x14ac:dyDescent="0.25">
      <c r="A1" s="110" t="s">
        <v>541</v>
      </c>
      <c r="B1" s="110"/>
      <c r="C1" s="110"/>
      <c r="D1" s="12" t="s">
        <v>130</v>
      </c>
      <c r="E1" s="23">
        <v>2020</v>
      </c>
    </row>
    <row r="2" spans="1:5" s="14" customFormat="1" ht="18.95" customHeight="1" x14ac:dyDescent="0.25">
      <c r="A2" s="110" t="s">
        <v>244</v>
      </c>
      <c r="B2" s="110"/>
      <c r="C2" s="110"/>
      <c r="D2" s="12" t="s">
        <v>132</v>
      </c>
      <c r="E2" s="23" t="str">
        <f>'Notas a los Edos Financieros'!E2</f>
        <v>Trimestral</v>
      </c>
    </row>
    <row r="3" spans="1:5" s="14" customFormat="1" ht="18.95" customHeight="1" x14ac:dyDescent="0.25">
      <c r="A3" s="110" t="s">
        <v>542</v>
      </c>
      <c r="B3" s="110"/>
      <c r="C3" s="110"/>
      <c r="D3" s="12" t="s">
        <v>134</v>
      </c>
      <c r="E3" s="23">
        <v>3</v>
      </c>
    </row>
    <row r="4" spans="1:5" x14ac:dyDescent="0.2">
      <c r="A4" s="16" t="s">
        <v>135</v>
      </c>
      <c r="B4" s="17"/>
      <c r="C4" s="17"/>
      <c r="D4" s="17"/>
      <c r="E4" s="17"/>
    </row>
    <row r="6" spans="1:5" x14ac:dyDescent="0.2">
      <c r="A6" s="104" t="s">
        <v>520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245</v>
      </c>
      <c r="E7" s="46"/>
    </row>
    <row r="8" spans="1:5" x14ac:dyDescent="0.2">
      <c r="A8" s="48">
        <v>4100</v>
      </c>
      <c r="B8" s="49" t="s">
        <v>246</v>
      </c>
      <c r="C8" s="53">
        <f>SUM(C9+C19+C25+C28+C34+C37+C46)</f>
        <v>771733.64</v>
      </c>
      <c r="D8" s="100"/>
      <c r="E8" s="47"/>
    </row>
    <row r="9" spans="1:5" x14ac:dyDescent="0.2">
      <c r="A9" s="48">
        <v>4110</v>
      </c>
      <c r="B9" s="49" t="s">
        <v>247</v>
      </c>
      <c r="C9" s="53">
        <f>SUM(C10:C18)</f>
        <v>0</v>
      </c>
      <c r="D9" s="100"/>
      <c r="E9" s="47"/>
    </row>
    <row r="10" spans="1:5" x14ac:dyDescent="0.2">
      <c r="A10" s="48">
        <v>4111</v>
      </c>
      <c r="B10" s="49" t="s">
        <v>248</v>
      </c>
      <c r="C10" s="53">
        <v>0</v>
      </c>
      <c r="D10" s="100"/>
      <c r="E10" s="47"/>
    </row>
    <row r="11" spans="1:5" x14ac:dyDescent="0.2">
      <c r="A11" s="48">
        <v>4112</v>
      </c>
      <c r="B11" s="49" t="s">
        <v>249</v>
      </c>
      <c r="C11" s="53">
        <v>0</v>
      </c>
      <c r="D11" s="100"/>
      <c r="E11" s="47"/>
    </row>
    <row r="12" spans="1:5" x14ac:dyDescent="0.2">
      <c r="A12" s="48">
        <v>4113</v>
      </c>
      <c r="B12" s="49" t="s">
        <v>250</v>
      </c>
      <c r="C12" s="53">
        <v>0</v>
      </c>
      <c r="D12" s="100"/>
      <c r="E12" s="47"/>
    </row>
    <row r="13" spans="1:5" x14ac:dyDescent="0.2">
      <c r="A13" s="48">
        <v>4114</v>
      </c>
      <c r="B13" s="49" t="s">
        <v>251</v>
      </c>
      <c r="C13" s="53">
        <v>0</v>
      </c>
      <c r="D13" s="100"/>
      <c r="E13" s="47"/>
    </row>
    <row r="14" spans="1:5" x14ac:dyDescent="0.2">
      <c r="A14" s="48">
        <v>4115</v>
      </c>
      <c r="B14" s="49" t="s">
        <v>252</v>
      </c>
      <c r="C14" s="53">
        <v>0</v>
      </c>
      <c r="D14" s="100"/>
      <c r="E14" s="47"/>
    </row>
    <row r="15" spans="1:5" x14ac:dyDescent="0.2">
      <c r="A15" s="48">
        <v>4116</v>
      </c>
      <c r="B15" s="49" t="s">
        <v>253</v>
      </c>
      <c r="C15" s="53">
        <v>0</v>
      </c>
      <c r="D15" s="100"/>
      <c r="E15" s="47"/>
    </row>
    <row r="16" spans="1:5" x14ac:dyDescent="0.2">
      <c r="A16" s="48">
        <v>4117</v>
      </c>
      <c r="B16" s="49" t="s">
        <v>254</v>
      </c>
      <c r="C16" s="53">
        <v>0</v>
      </c>
      <c r="D16" s="100"/>
      <c r="E16" s="47"/>
    </row>
    <row r="17" spans="1:5" ht="22.5" x14ac:dyDescent="0.2">
      <c r="A17" s="48">
        <v>4118</v>
      </c>
      <c r="B17" s="50" t="s">
        <v>443</v>
      </c>
      <c r="C17" s="53">
        <v>0</v>
      </c>
      <c r="D17" s="100"/>
      <c r="E17" s="47"/>
    </row>
    <row r="18" spans="1:5" x14ac:dyDescent="0.2">
      <c r="A18" s="48">
        <v>4119</v>
      </c>
      <c r="B18" s="49" t="s">
        <v>255</v>
      </c>
      <c r="C18" s="53">
        <v>0</v>
      </c>
      <c r="D18" s="100"/>
      <c r="E18" s="47"/>
    </row>
    <row r="19" spans="1:5" x14ac:dyDescent="0.2">
      <c r="A19" s="48">
        <v>4120</v>
      </c>
      <c r="B19" s="49" t="s">
        <v>256</v>
      </c>
      <c r="C19" s="53">
        <f>SUM(C20:C24)</f>
        <v>0</v>
      </c>
      <c r="D19" s="100"/>
      <c r="E19" s="47"/>
    </row>
    <row r="20" spans="1:5" x14ac:dyDescent="0.2">
      <c r="A20" s="48">
        <v>4121</v>
      </c>
      <c r="B20" s="49" t="s">
        <v>257</v>
      </c>
      <c r="C20" s="53">
        <v>0</v>
      </c>
      <c r="D20" s="100"/>
      <c r="E20" s="47"/>
    </row>
    <row r="21" spans="1:5" x14ac:dyDescent="0.2">
      <c r="A21" s="48">
        <v>4122</v>
      </c>
      <c r="B21" s="49" t="s">
        <v>444</v>
      </c>
      <c r="C21" s="53">
        <v>0</v>
      </c>
      <c r="D21" s="100"/>
      <c r="E21" s="47"/>
    </row>
    <row r="22" spans="1:5" x14ac:dyDescent="0.2">
      <c r="A22" s="48">
        <v>4123</v>
      </c>
      <c r="B22" s="49" t="s">
        <v>258</v>
      </c>
      <c r="C22" s="53">
        <v>0</v>
      </c>
      <c r="D22" s="100"/>
      <c r="E22" s="47"/>
    </row>
    <row r="23" spans="1:5" x14ac:dyDescent="0.2">
      <c r="A23" s="48">
        <v>4124</v>
      </c>
      <c r="B23" s="49" t="s">
        <v>259</v>
      </c>
      <c r="C23" s="53">
        <v>0</v>
      </c>
      <c r="D23" s="100"/>
      <c r="E23" s="47"/>
    </row>
    <row r="24" spans="1:5" x14ac:dyDescent="0.2">
      <c r="A24" s="48">
        <v>4129</v>
      </c>
      <c r="B24" s="49" t="s">
        <v>260</v>
      </c>
      <c r="C24" s="53">
        <v>0</v>
      </c>
      <c r="D24" s="100"/>
      <c r="E24" s="47"/>
    </row>
    <row r="25" spans="1:5" x14ac:dyDescent="0.2">
      <c r="A25" s="48">
        <v>4130</v>
      </c>
      <c r="B25" s="49" t="s">
        <v>261</v>
      </c>
      <c r="C25" s="53">
        <f>SUM(C26:C27)</f>
        <v>0</v>
      </c>
      <c r="D25" s="100"/>
      <c r="E25" s="47"/>
    </row>
    <row r="26" spans="1:5" x14ac:dyDescent="0.2">
      <c r="A26" s="48">
        <v>4131</v>
      </c>
      <c r="B26" s="49" t="s">
        <v>262</v>
      </c>
      <c r="C26" s="53">
        <v>0</v>
      </c>
      <c r="D26" s="100"/>
      <c r="E26" s="47"/>
    </row>
    <row r="27" spans="1:5" ht="22.5" x14ac:dyDescent="0.2">
      <c r="A27" s="48">
        <v>4132</v>
      </c>
      <c r="B27" s="50" t="s">
        <v>445</v>
      </c>
      <c r="C27" s="53">
        <v>0</v>
      </c>
      <c r="D27" s="100"/>
      <c r="E27" s="47"/>
    </row>
    <row r="28" spans="1:5" x14ac:dyDescent="0.2">
      <c r="A28" s="48">
        <v>4140</v>
      </c>
      <c r="B28" s="49" t="s">
        <v>263</v>
      </c>
      <c r="C28" s="53">
        <f>SUM(C29:C33)</f>
        <v>0</v>
      </c>
      <c r="D28" s="100"/>
      <c r="E28" s="47"/>
    </row>
    <row r="29" spans="1:5" x14ac:dyDescent="0.2">
      <c r="A29" s="48">
        <v>4141</v>
      </c>
      <c r="B29" s="49" t="s">
        <v>264</v>
      </c>
      <c r="C29" s="53">
        <v>0</v>
      </c>
      <c r="D29" s="100"/>
      <c r="E29" s="47"/>
    </row>
    <row r="30" spans="1:5" x14ac:dyDescent="0.2">
      <c r="A30" s="48">
        <v>4143</v>
      </c>
      <c r="B30" s="49" t="s">
        <v>265</v>
      </c>
      <c r="C30" s="53">
        <v>0</v>
      </c>
      <c r="D30" s="100"/>
      <c r="E30" s="47"/>
    </row>
    <row r="31" spans="1:5" x14ac:dyDescent="0.2">
      <c r="A31" s="48">
        <v>4144</v>
      </c>
      <c r="B31" s="49" t="s">
        <v>266</v>
      </c>
      <c r="C31" s="53">
        <v>0</v>
      </c>
      <c r="D31" s="100"/>
      <c r="E31" s="47"/>
    </row>
    <row r="32" spans="1:5" ht="22.5" x14ac:dyDescent="0.2">
      <c r="A32" s="48">
        <v>4145</v>
      </c>
      <c r="B32" s="50" t="s">
        <v>446</v>
      </c>
      <c r="C32" s="53">
        <v>0</v>
      </c>
      <c r="D32" s="100"/>
      <c r="E32" s="47"/>
    </row>
    <row r="33" spans="1:5" x14ac:dyDescent="0.2">
      <c r="A33" s="48">
        <v>4149</v>
      </c>
      <c r="B33" s="49" t="s">
        <v>267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447</v>
      </c>
      <c r="C34" s="53">
        <f>SUM(C35:C36)</f>
        <v>79046.86</v>
      </c>
      <c r="D34" s="100"/>
      <c r="E34" s="47"/>
    </row>
    <row r="35" spans="1:5" x14ac:dyDescent="0.2">
      <c r="A35" s="48">
        <v>4151</v>
      </c>
      <c r="B35" s="49" t="s">
        <v>447</v>
      </c>
      <c r="C35" s="53">
        <v>79046.86</v>
      </c>
      <c r="D35" s="100"/>
      <c r="E35" s="47"/>
    </row>
    <row r="36" spans="1:5" ht="22.5" x14ac:dyDescent="0.2">
      <c r="A36" s="48">
        <v>4154</v>
      </c>
      <c r="B36" s="50" t="s">
        <v>448</v>
      </c>
      <c r="C36" s="53">
        <v>0</v>
      </c>
      <c r="D36" s="100"/>
      <c r="E36" s="47"/>
    </row>
    <row r="37" spans="1:5" x14ac:dyDescent="0.2">
      <c r="A37" s="48">
        <v>4160</v>
      </c>
      <c r="B37" s="49" t="s">
        <v>449</v>
      </c>
      <c r="C37" s="53">
        <f>SUM(C38:C45)</f>
        <v>109857.28</v>
      </c>
      <c r="D37" s="100"/>
      <c r="E37" s="47"/>
    </row>
    <row r="38" spans="1:5" x14ac:dyDescent="0.2">
      <c r="A38" s="48">
        <v>4161</v>
      </c>
      <c r="B38" s="49" t="s">
        <v>268</v>
      </c>
      <c r="C38" s="53">
        <v>0</v>
      </c>
      <c r="D38" s="100"/>
      <c r="E38" s="47"/>
    </row>
    <row r="39" spans="1:5" x14ac:dyDescent="0.2">
      <c r="A39" s="48">
        <v>4162</v>
      </c>
      <c r="B39" s="49" t="s">
        <v>269</v>
      </c>
      <c r="C39" s="53">
        <v>0</v>
      </c>
      <c r="D39" s="100"/>
      <c r="E39" s="47"/>
    </row>
    <row r="40" spans="1:5" x14ac:dyDescent="0.2">
      <c r="A40" s="48">
        <v>4163</v>
      </c>
      <c r="B40" s="49" t="s">
        <v>270</v>
      </c>
      <c r="C40" s="53">
        <v>0</v>
      </c>
      <c r="D40" s="100"/>
      <c r="E40" s="47"/>
    </row>
    <row r="41" spans="1:5" x14ac:dyDescent="0.2">
      <c r="A41" s="48">
        <v>4164</v>
      </c>
      <c r="B41" s="49" t="s">
        <v>271</v>
      </c>
      <c r="C41" s="53">
        <v>0</v>
      </c>
      <c r="D41" s="100"/>
      <c r="E41" s="47"/>
    </row>
    <row r="42" spans="1:5" x14ac:dyDescent="0.2">
      <c r="A42" s="48">
        <v>4165</v>
      </c>
      <c r="B42" s="49" t="s">
        <v>272</v>
      </c>
      <c r="C42" s="53">
        <v>0</v>
      </c>
      <c r="D42" s="100"/>
      <c r="E42" s="47"/>
    </row>
    <row r="43" spans="1:5" ht="22.5" x14ac:dyDescent="0.2">
      <c r="A43" s="48">
        <v>4166</v>
      </c>
      <c r="B43" s="50" t="s">
        <v>450</v>
      </c>
      <c r="C43" s="53">
        <v>0</v>
      </c>
      <c r="D43" s="100"/>
      <c r="E43" s="47"/>
    </row>
    <row r="44" spans="1:5" x14ac:dyDescent="0.2">
      <c r="A44" s="48">
        <v>4168</v>
      </c>
      <c r="B44" s="49" t="s">
        <v>273</v>
      </c>
      <c r="C44" s="53">
        <v>0</v>
      </c>
      <c r="D44" s="100"/>
      <c r="E44" s="47"/>
    </row>
    <row r="45" spans="1:5" x14ac:dyDescent="0.2">
      <c r="A45" s="48">
        <v>4169</v>
      </c>
      <c r="B45" s="49" t="s">
        <v>274</v>
      </c>
      <c r="C45" s="53">
        <v>109857.28</v>
      </c>
      <c r="D45" s="100"/>
      <c r="E45" s="47"/>
    </row>
    <row r="46" spans="1:5" x14ac:dyDescent="0.2">
      <c r="A46" s="48">
        <v>4170</v>
      </c>
      <c r="B46" s="49" t="s">
        <v>451</v>
      </c>
      <c r="C46" s="53">
        <f>SUM(C47:C54)</f>
        <v>582829.5</v>
      </c>
      <c r="D46" s="100"/>
      <c r="E46" s="47"/>
    </row>
    <row r="47" spans="1:5" x14ac:dyDescent="0.2">
      <c r="A47" s="48">
        <v>4171</v>
      </c>
      <c r="B47" s="51" t="s">
        <v>452</v>
      </c>
      <c r="C47" s="53">
        <v>0</v>
      </c>
      <c r="D47" s="100"/>
      <c r="E47" s="47"/>
    </row>
    <row r="48" spans="1:5" x14ac:dyDescent="0.2">
      <c r="A48" s="48">
        <v>4172</v>
      </c>
      <c r="B48" s="49" t="s">
        <v>453</v>
      </c>
      <c r="C48" s="53">
        <v>0</v>
      </c>
      <c r="D48" s="100"/>
      <c r="E48" s="47"/>
    </row>
    <row r="49" spans="1:5" ht="22.5" x14ac:dyDescent="0.2">
      <c r="A49" s="48">
        <v>4173</v>
      </c>
      <c r="B49" s="50" t="s">
        <v>454</v>
      </c>
      <c r="C49" s="53">
        <v>582829.5</v>
      </c>
      <c r="D49" s="100"/>
      <c r="E49" s="47"/>
    </row>
    <row r="50" spans="1:5" ht="22.5" x14ac:dyDescent="0.2">
      <c r="A50" s="48">
        <v>4174</v>
      </c>
      <c r="B50" s="50" t="s">
        <v>455</v>
      </c>
      <c r="C50" s="53">
        <v>0</v>
      </c>
      <c r="D50" s="100"/>
      <c r="E50" s="47"/>
    </row>
    <row r="51" spans="1:5" ht="22.5" x14ac:dyDescent="0.2">
      <c r="A51" s="48">
        <v>4175</v>
      </c>
      <c r="B51" s="50" t="s">
        <v>456</v>
      </c>
      <c r="C51" s="53">
        <v>0</v>
      </c>
      <c r="D51" s="100"/>
      <c r="E51" s="47"/>
    </row>
    <row r="52" spans="1:5" ht="22.5" x14ac:dyDescent="0.2">
      <c r="A52" s="48">
        <v>4176</v>
      </c>
      <c r="B52" s="50" t="s">
        <v>457</v>
      </c>
      <c r="C52" s="53">
        <v>0</v>
      </c>
      <c r="D52" s="100"/>
      <c r="E52" s="47"/>
    </row>
    <row r="53" spans="1:5" x14ac:dyDescent="0.2">
      <c r="A53" s="48">
        <v>4177</v>
      </c>
      <c r="B53" s="50" t="s">
        <v>458</v>
      </c>
      <c r="C53" s="53">
        <v>0</v>
      </c>
      <c r="D53" s="100"/>
      <c r="E53" s="47"/>
    </row>
    <row r="54" spans="1:5" x14ac:dyDescent="0.2">
      <c r="A54" s="48">
        <v>4178</v>
      </c>
      <c r="B54" s="50" t="s">
        <v>459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519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245</v>
      </c>
      <c r="E57" s="46"/>
    </row>
    <row r="58" spans="1:5" ht="22.5" x14ac:dyDescent="0.2">
      <c r="A58" s="48">
        <v>4200</v>
      </c>
      <c r="B58" s="50" t="s">
        <v>460</v>
      </c>
      <c r="C58" s="53">
        <f>+C59+C65</f>
        <v>12123748.140000001</v>
      </c>
      <c r="D58" s="100"/>
      <c r="E58" s="47"/>
    </row>
    <row r="59" spans="1:5" x14ac:dyDescent="0.2">
      <c r="A59" s="48">
        <v>4210</v>
      </c>
      <c r="B59" s="50" t="s">
        <v>461</v>
      </c>
      <c r="C59" s="53">
        <f>SUM(C60:C64)</f>
        <v>297831.90000000002</v>
      </c>
      <c r="D59" s="100"/>
      <c r="E59" s="47"/>
    </row>
    <row r="60" spans="1:5" x14ac:dyDescent="0.2">
      <c r="A60" s="48">
        <v>4211</v>
      </c>
      <c r="B60" s="49" t="s">
        <v>275</v>
      </c>
      <c r="C60" s="53">
        <v>0</v>
      </c>
      <c r="D60" s="100"/>
      <c r="E60" s="47"/>
    </row>
    <row r="61" spans="1:5" x14ac:dyDescent="0.2">
      <c r="A61" s="48">
        <v>4212</v>
      </c>
      <c r="B61" s="49" t="s">
        <v>276</v>
      </c>
      <c r="C61" s="53">
        <v>0</v>
      </c>
      <c r="D61" s="100"/>
      <c r="E61" s="47"/>
    </row>
    <row r="62" spans="1:5" x14ac:dyDescent="0.2">
      <c r="A62" s="48">
        <v>4213</v>
      </c>
      <c r="B62" s="49" t="s">
        <v>277</v>
      </c>
      <c r="C62" s="53">
        <v>297831.90000000002</v>
      </c>
      <c r="D62" s="100"/>
      <c r="E62" s="47"/>
    </row>
    <row r="63" spans="1:5" x14ac:dyDescent="0.2">
      <c r="A63" s="48">
        <v>4214</v>
      </c>
      <c r="B63" s="49" t="s">
        <v>462</v>
      </c>
      <c r="C63" s="53">
        <v>0</v>
      </c>
      <c r="D63" s="100"/>
      <c r="E63" s="47"/>
    </row>
    <row r="64" spans="1:5" x14ac:dyDescent="0.2">
      <c r="A64" s="48">
        <v>4215</v>
      </c>
      <c r="B64" s="49" t="s">
        <v>463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278</v>
      </c>
      <c r="C65" s="53">
        <f>SUM(C66:C69)</f>
        <v>11825916.24</v>
      </c>
      <c r="D65" s="100"/>
      <c r="E65" s="47"/>
    </row>
    <row r="66" spans="1:5" x14ac:dyDescent="0.2">
      <c r="A66" s="48">
        <v>4221</v>
      </c>
      <c r="B66" s="49" t="s">
        <v>279</v>
      </c>
      <c r="C66" s="53">
        <v>11825916.24</v>
      </c>
      <c r="D66" s="100"/>
      <c r="E66" s="47"/>
    </row>
    <row r="67" spans="1:5" x14ac:dyDescent="0.2">
      <c r="A67" s="48">
        <v>4223</v>
      </c>
      <c r="B67" s="49" t="s">
        <v>280</v>
      </c>
      <c r="C67" s="53">
        <v>0</v>
      </c>
      <c r="D67" s="100"/>
      <c r="E67" s="47"/>
    </row>
    <row r="68" spans="1:5" x14ac:dyDescent="0.2">
      <c r="A68" s="48">
        <v>4225</v>
      </c>
      <c r="B68" s="49" t="s">
        <v>282</v>
      </c>
      <c r="C68" s="53">
        <v>0</v>
      </c>
      <c r="D68" s="100"/>
      <c r="E68" s="47"/>
    </row>
    <row r="69" spans="1:5" x14ac:dyDescent="0.2">
      <c r="A69" s="48">
        <v>4227</v>
      </c>
      <c r="B69" s="49" t="s">
        <v>464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4" t="s">
        <v>527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146</v>
      </c>
    </row>
    <row r="73" spans="1:5" x14ac:dyDescent="0.2">
      <c r="A73" s="52">
        <v>4300</v>
      </c>
      <c r="B73" s="49" t="s">
        <v>283</v>
      </c>
      <c r="C73" s="53">
        <f>C74+C77+C83+C85+C87</f>
        <v>0</v>
      </c>
      <c r="D73" s="54"/>
      <c r="E73" s="54"/>
    </row>
    <row r="74" spans="1:5" x14ac:dyDescent="0.2">
      <c r="A74" s="52">
        <v>4310</v>
      </c>
      <c r="B74" s="49" t="s">
        <v>284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465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285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286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287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288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289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290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291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292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292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293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293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294</v>
      </c>
      <c r="C87" s="53">
        <f>SUM(C88:C94)</f>
        <v>0</v>
      </c>
      <c r="D87" s="54"/>
      <c r="E87" s="54"/>
    </row>
    <row r="88" spans="1:5" x14ac:dyDescent="0.2">
      <c r="A88" s="52">
        <v>4392</v>
      </c>
      <c r="B88" s="49" t="s">
        <v>295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466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296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297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298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467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294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4" t="s">
        <v>521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299</v>
      </c>
      <c r="E98" s="46" t="s">
        <v>146</v>
      </c>
    </row>
    <row r="99" spans="1:5" x14ac:dyDescent="0.2">
      <c r="A99" s="52">
        <v>5000</v>
      </c>
      <c r="B99" s="49" t="s">
        <v>300</v>
      </c>
      <c r="C99" s="53">
        <f>C100+C128+C161+C171+C186+C219</f>
        <v>9279444.959999999</v>
      </c>
      <c r="D99" s="55">
        <v>1</v>
      </c>
      <c r="E99" s="54"/>
    </row>
    <row r="100" spans="1:5" x14ac:dyDescent="0.2">
      <c r="A100" s="52">
        <v>5100</v>
      </c>
      <c r="B100" s="49" t="s">
        <v>301</v>
      </c>
      <c r="C100" s="53">
        <f>C101+C108+C118</f>
        <v>8896404.6699999999</v>
      </c>
      <c r="D100" s="55">
        <f>C100/$C$99</f>
        <v>0.95872163780795794</v>
      </c>
      <c r="E100" s="54"/>
    </row>
    <row r="101" spans="1:5" x14ac:dyDescent="0.2">
      <c r="A101" s="52">
        <v>5110</v>
      </c>
      <c r="B101" s="49" t="s">
        <v>302</v>
      </c>
      <c r="C101" s="53">
        <f>SUM(C102:C107)</f>
        <v>7778978.0700000003</v>
      </c>
      <c r="D101" s="55">
        <f t="shared" ref="D101:D164" si="0">C101/$C$99</f>
        <v>0.83830208633512937</v>
      </c>
      <c r="E101" s="54"/>
    </row>
    <row r="102" spans="1:5" x14ac:dyDescent="0.2">
      <c r="A102" s="52">
        <v>5111</v>
      </c>
      <c r="B102" s="49" t="s">
        <v>303</v>
      </c>
      <c r="C102" s="53">
        <v>3093124.92</v>
      </c>
      <c r="D102" s="55">
        <f t="shared" si="0"/>
        <v>0.33333081163078532</v>
      </c>
      <c r="E102" s="54"/>
    </row>
    <row r="103" spans="1:5" x14ac:dyDescent="0.2">
      <c r="A103" s="52">
        <v>5112</v>
      </c>
      <c r="B103" s="49" t="s">
        <v>304</v>
      </c>
      <c r="C103" s="53">
        <v>2827025.15</v>
      </c>
      <c r="D103" s="55">
        <f t="shared" si="0"/>
        <v>0.30465455231279265</v>
      </c>
      <c r="E103" s="54"/>
    </row>
    <row r="104" spans="1:5" x14ac:dyDescent="0.2">
      <c r="A104" s="52">
        <v>5113</v>
      </c>
      <c r="B104" s="49" t="s">
        <v>305</v>
      </c>
      <c r="C104" s="53">
        <v>444958.65</v>
      </c>
      <c r="D104" s="55">
        <f t="shared" si="0"/>
        <v>4.7950998353677401E-2</v>
      </c>
      <c r="E104" s="54"/>
    </row>
    <row r="105" spans="1:5" x14ac:dyDescent="0.2">
      <c r="A105" s="52">
        <v>5114</v>
      </c>
      <c r="B105" s="49" t="s">
        <v>306</v>
      </c>
      <c r="C105" s="53">
        <v>46775.519999999997</v>
      </c>
      <c r="D105" s="55">
        <f t="shared" si="0"/>
        <v>5.0407670072542786E-3</v>
      </c>
      <c r="E105" s="54"/>
    </row>
    <row r="106" spans="1:5" x14ac:dyDescent="0.2">
      <c r="A106" s="52">
        <v>5115</v>
      </c>
      <c r="B106" s="49" t="s">
        <v>307</v>
      </c>
      <c r="C106" s="53">
        <v>1367093.83</v>
      </c>
      <c r="D106" s="55">
        <f t="shared" si="0"/>
        <v>0.14732495703061965</v>
      </c>
      <c r="E106" s="54"/>
    </row>
    <row r="107" spans="1:5" x14ac:dyDescent="0.2">
      <c r="A107" s="52">
        <v>5116</v>
      </c>
      <c r="B107" s="49" t="s">
        <v>308</v>
      </c>
      <c r="C107" s="53">
        <v>0</v>
      </c>
      <c r="D107" s="55">
        <f t="shared" si="0"/>
        <v>0</v>
      </c>
      <c r="E107" s="54"/>
    </row>
    <row r="108" spans="1:5" x14ac:dyDescent="0.2">
      <c r="A108" s="52">
        <v>5120</v>
      </c>
      <c r="B108" s="49" t="s">
        <v>309</v>
      </c>
      <c r="C108" s="53">
        <f>SUM(C109:C117)</f>
        <v>452352.95999999996</v>
      </c>
      <c r="D108" s="55">
        <f t="shared" si="0"/>
        <v>4.87478466600011E-2</v>
      </c>
      <c r="E108" s="54"/>
    </row>
    <row r="109" spans="1:5" x14ac:dyDescent="0.2">
      <c r="A109" s="52">
        <v>5121</v>
      </c>
      <c r="B109" s="49" t="s">
        <v>310</v>
      </c>
      <c r="C109" s="53">
        <v>150784.03</v>
      </c>
      <c r="D109" s="55">
        <f t="shared" si="0"/>
        <v>1.6249250968131183E-2</v>
      </c>
      <c r="E109" s="54"/>
    </row>
    <row r="110" spans="1:5" x14ac:dyDescent="0.2">
      <c r="A110" s="52">
        <v>5122</v>
      </c>
      <c r="B110" s="49" t="s">
        <v>311</v>
      </c>
      <c r="C110" s="53">
        <v>24172.240000000002</v>
      </c>
      <c r="D110" s="55">
        <f t="shared" si="0"/>
        <v>2.6049230427247455E-3</v>
      </c>
      <c r="E110" s="54"/>
    </row>
    <row r="111" spans="1:5" x14ac:dyDescent="0.2">
      <c r="A111" s="52">
        <v>5123</v>
      </c>
      <c r="B111" s="49" t="s">
        <v>312</v>
      </c>
      <c r="C111" s="53">
        <v>0</v>
      </c>
      <c r="D111" s="55">
        <f t="shared" si="0"/>
        <v>0</v>
      </c>
      <c r="E111" s="54"/>
    </row>
    <row r="112" spans="1:5" x14ac:dyDescent="0.2">
      <c r="A112" s="52">
        <v>5124</v>
      </c>
      <c r="B112" s="49" t="s">
        <v>313</v>
      </c>
      <c r="C112" s="53">
        <v>45151.63</v>
      </c>
      <c r="D112" s="55">
        <f t="shared" si="0"/>
        <v>4.8657683939751506E-3</v>
      </c>
      <c r="E112" s="54"/>
    </row>
    <row r="113" spans="1:5" x14ac:dyDescent="0.2">
      <c r="A113" s="52">
        <v>5125</v>
      </c>
      <c r="B113" s="49" t="s">
        <v>314</v>
      </c>
      <c r="C113" s="53">
        <v>19046</v>
      </c>
      <c r="D113" s="55">
        <f t="shared" si="0"/>
        <v>2.0524934499961734E-3</v>
      </c>
      <c r="E113" s="54"/>
    </row>
    <row r="114" spans="1:5" x14ac:dyDescent="0.2">
      <c r="A114" s="52">
        <v>5126</v>
      </c>
      <c r="B114" s="49" t="s">
        <v>315</v>
      </c>
      <c r="C114" s="53">
        <v>166533.82</v>
      </c>
      <c r="D114" s="55">
        <f t="shared" si="0"/>
        <v>1.794652812941519E-2</v>
      </c>
      <c r="E114" s="54"/>
    </row>
    <row r="115" spans="1:5" x14ac:dyDescent="0.2">
      <c r="A115" s="52">
        <v>5127</v>
      </c>
      <c r="B115" s="49" t="s">
        <v>316</v>
      </c>
      <c r="C115" s="53">
        <v>20774.22</v>
      </c>
      <c r="D115" s="55">
        <f t="shared" si="0"/>
        <v>2.2387351926272973E-3</v>
      </c>
      <c r="E115" s="54"/>
    </row>
    <row r="116" spans="1:5" x14ac:dyDescent="0.2">
      <c r="A116" s="52">
        <v>5128</v>
      </c>
      <c r="B116" s="49" t="s">
        <v>317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318</v>
      </c>
      <c r="C117" s="53">
        <v>25891.02</v>
      </c>
      <c r="D117" s="55">
        <f t="shared" si="0"/>
        <v>2.7901474831313619E-3</v>
      </c>
      <c r="E117" s="54"/>
    </row>
    <row r="118" spans="1:5" x14ac:dyDescent="0.2">
      <c r="A118" s="52">
        <v>5130</v>
      </c>
      <c r="B118" s="49" t="s">
        <v>319</v>
      </c>
      <c r="C118" s="53">
        <f>SUM(C119:C127)</f>
        <v>665073.64</v>
      </c>
      <c r="D118" s="55">
        <f t="shared" si="0"/>
        <v>7.1671704812827516E-2</v>
      </c>
      <c r="E118" s="54"/>
    </row>
    <row r="119" spans="1:5" x14ac:dyDescent="0.2">
      <c r="A119" s="52">
        <v>5131</v>
      </c>
      <c r="B119" s="49" t="s">
        <v>320</v>
      </c>
      <c r="C119" s="53">
        <v>71771.210000000006</v>
      </c>
      <c r="D119" s="55">
        <f t="shared" si="0"/>
        <v>7.7344291937047078E-3</v>
      </c>
      <c r="E119" s="54"/>
    </row>
    <row r="120" spans="1:5" x14ac:dyDescent="0.2">
      <c r="A120" s="52">
        <v>5132</v>
      </c>
      <c r="B120" s="49" t="s">
        <v>321</v>
      </c>
      <c r="C120" s="53">
        <v>8805.68</v>
      </c>
      <c r="D120" s="55">
        <f t="shared" si="0"/>
        <v>9.489446877434791E-4</v>
      </c>
      <c r="E120" s="54"/>
    </row>
    <row r="121" spans="1:5" x14ac:dyDescent="0.2">
      <c r="A121" s="52">
        <v>5133</v>
      </c>
      <c r="B121" s="49" t="s">
        <v>322</v>
      </c>
      <c r="C121" s="53">
        <v>70238</v>
      </c>
      <c r="D121" s="55">
        <f t="shared" si="0"/>
        <v>7.5692027166245519E-3</v>
      </c>
      <c r="E121" s="54"/>
    </row>
    <row r="122" spans="1:5" x14ac:dyDescent="0.2">
      <c r="A122" s="52">
        <v>5134</v>
      </c>
      <c r="B122" s="49" t="s">
        <v>323</v>
      </c>
      <c r="C122" s="53">
        <v>62123.83</v>
      </c>
      <c r="D122" s="55">
        <f t="shared" si="0"/>
        <v>6.6947786497782089E-3</v>
      </c>
      <c r="E122" s="54"/>
    </row>
    <row r="123" spans="1:5" x14ac:dyDescent="0.2">
      <c r="A123" s="52">
        <v>5135</v>
      </c>
      <c r="B123" s="49" t="s">
        <v>324</v>
      </c>
      <c r="C123" s="53">
        <v>226772.42</v>
      </c>
      <c r="D123" s="55">
        <f t="shared" si="0"/>
        <v>2.4438144843525213E-2</v>
      </c>
      <c r="E123" s="54"/>
    </row>
    <row r="124" spans="1:5" x14ac:dyDescent="0.2">
      <c r="A124" s="52">
        <v>5136</v>
      </c>
      <c r="B124" s="49" t="s">
        <v>325</v>
      </c>
      <c r="C124" s="53">
        <v>9396</v>
      </c>
      <c r="D124" s="55">
        <f t="shared" si="0"/>
        <v>1.012560561596348E-3</v>
      </c>
      <c r="E124" s="54"/>
    </row>
    <row r="125" spans="1:5" x14ac:dyDescent="0.2">
      <c r="A125" s="52">
        <v>5137</v>
      </c>
      <c r="B125" s="49" t="s">
        <v>326</v>
      </c>
      <c r="C125" s="53">
        <v>850</v>
      </c>
      <c r="D125" s="55">
        <f t="shared" si="0"/>
        <v>9.1600306232108956E-5</v>
      </c>
      <c r="E125" s="54"/>
    </row>
    <row r="126" spans="1:5" x14ac:dyDescent="0.2">
      <c r="A126" s="52">
        <v>5138</v>
      </c>
      <c r="B126" s="49" t="s">
        <v>327</v>
      </c>
      <c r="C126" s="53">
        <v>72710.23</v>
      </c>
      <c r="D126" s="55">
        <f t="shared" si="0"/>
        <v>7.8356227461259705E-3</v>
      </c>
      <c r="E126" s="54"/>
    </row>
    <row r="127" spans="1:5" x14ac:dyDescent="0.2">
      <c r="A127" s="52">
        <v>5139</v>
      </c>
      <c r="B127" s="49" t="s">
        <v>328</v>
      </c>
      <c r="C127" s="53">
        <v>142406.26999999999</v>
      </c>
      <c r="D127" s="55">
        <f t="shared" si="0"/>
        <v>1.534642110749693E-2</v>
      </c>
      <c r="E127" s="54"/>
    </row>
    <row r="128" spans="1:5" x14ac:dyDescent="0.2">
      <c r="A128" s="52">
        <v>5200</v>
      </c>
      <c r="B128" s="49" t="s">
        <v>329</v>
      </c>
      <c r="C128" s="53">
        <f>C129+C132+C135+C138+C143+C147+C150+C152+C158</f>
        <v>383040.29</v>
      </c>
      <c r="D128" s="55">
        <f t="shared" si="0"/>
        <v>4.1278362192042145E-2</v>
      </c>
      <c r="E128" s="54"/>
    </row>
    <row r="129" spans="1:5" x14ac:dyDescent="0.2">
      <c r="A129" s="52">
        <v>5210</v>
      </c>
      <c r="B129" s="49" t="s">
        <v>330</v>
      </c>
      <c r="C129" s="53">
        <f>SUM(C130:C131)</f>
        <v>197397.4</v>
      </c>
      <c r="D129" s="55">
        <f t="shared" si="0"/>
        <v>2.1272543869908359E-2</v>
      </c>
      <c r="E129" s="54"/>
    </row>
    <row r="130" spans="1:5" x14ac:dyDescent="0.2">
      <c r="A130" s="52">
        <v>5211</v>
      </c>
      <c r="B130" s="49" t="s">
        <v>331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332</v>
      </c>
      <c r="C131" s="53">
        <v>197397.4</v>
      </c>
      <c r="D131" s="55">
        <f t="shared" si="0"/>
        <v>2.1272543869908359E-2</v>
      </c>
      <c r="E131" s="54"/>
    </row>
    <row r="132" spans="1:5" x14ac:dyDescent="0.2">
      <c r="A132" s="52">
        <v>5220</v>
      </c>
      <c r="B132" s="49" t="s">
        <v>333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334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335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280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336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337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281</v>
      </c>
      <c r="C138" s="53">
        <f>SUM(C139:C142)</f>
        <v>123832.56999999999</v>
      </c>
      <c r="D138" s="55">
        <f t="shared" si="0"/>
        <v>1.3344825098245963E-2</v>
      </c>
      <c r="E138" s="54"/>
    </row>
    <row r="139" spans="1:5" x14ac:dyDescent="0.2">
      <c r="A139" s="52">
        <v>5241</v>
      </c>
      <c r="B139" s="49" t="s">
        <v>338</v>
      </c>
      <c r="C139" s="53">
        <v>83300.649999999994</v>
      </c>
      <c r="D139" s="55">
        <f t="shared" si="0"/>
        <v>8.9769000580396784E-3</v>
      </c>
      <c r="E139" s="54"/>
    </row>
    <row r="140" spans="1:5" x14ac:dyDescent="0.2">
      <c r="A140" s="52">
        <v>5242</v>
      </c>
      <c r="B140" s="49" t="s">
        <v>339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340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341</v>
      </c>
      <c r="C142" s="53">
        <v>40531.919999999998</v>
      </c>
      <c r="D142" s="55">
        <f t="shared" si="0"/>
        <v>4.3679250402062844E-3</v>
      </c>
      <c r="E142" s="54"/>
    </row>
    <row r="143" spans="1:5" x14ac:dyDescent="0.2">
      <c r="A143" s="52">
        <v>5250</v>
      </c>
      <c r="B143" s="49" t="s">
        <v>282</v>
      </c>
      <c r="C143" s="53">
        <f>SUM(C144:C146)</f>
        <v>61810.32</v>
      </c>
      <c r="D143" s="55">
        <f t="shared" si="0"/>
        <v>6.6609932238878228E-3</v>
      </c>
      <c r="E143" s="54"/>
    </row>
    <row r="144" spans="1:5" x14ac:dyDescent="0.2">
      <c r="A144" s="52">
        <v>5251</v>
      </c>
      <c r="B144" s="49" t="s">
        <v>342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343</v>
      </c>
      <c r="C145" s="53">
        <v>61810.32</v>
      </c>
      <c r="D145" s="55">
        <f t="shared" si="0"/>
        <v>6.6609932238878228E-3</v>
      </c>
      <c r="E145" s="54"/>
    </row>
    <row r="146" spans="1:5" x14ac:dyDescent="0.2">
      <c r="A146" s="52">
        <v>5259</v>
      </c>
      <c r="B146" s="49" t="s">
        <v>344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345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346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347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348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349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350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351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352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353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354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355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356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357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358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359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275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360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361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276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362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363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277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364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365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366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367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368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369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370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371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372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373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374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375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376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376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377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378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379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380</v>
      </c>
      <c r="C186" s="53">
        <f>C187+C196+C199+C205+C207+C209</f>
        <v>0</v>
      </c>
      <c r="D186" s="55">
        <f t="shared" si="1"/>
        <v>0</v>
      </c>
      <c r="E186" s="54"/>
    </row>
    <row r="187" spans="1:5" x14ac:dyDescent="0.2">
      <c r="A187" s="52">
        <v>5510</v>
      </c>
      <c r="B187" s="49" t="s">
        <v>381</v>
      </c>
      <c r="C187" s="53">
        <f>SUM(C188:C195)</f>
        <v>0</v>
      </c>
      <c r="D187" s="55">
        <f t="shared" si="1"/>
        <v>0</v>
      </c>
      <c r="E187" s="54"/>
    </row>
    <row r="188" spans="1:5" x14ac:dyDescent="0.2">
      <c r="A188" s="52">
        <v>5511</v>
      </c>
      <c r="B188" s="49" t="s">
        <v>382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383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384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385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386</v>
      </c>
      <c r="C192" s="53">
        <v>0</v>
      </c>
      <c r="D192" s="55">
        <f t="shared" si="1"/>
        <v>0</v>
      </c>
      <c r="E192" s="54"/>
    </row>
    <row r="193" spans="1:5" x14ac:dyDescent="0.2">
      <c r="A193" s="52">
        <v>5516</v>
      </c>
      <c r="B193" s="49" t="s">
        <v>387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388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45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389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390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391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392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393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394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395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396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397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397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398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398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399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400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401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402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468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404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297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405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469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406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44</v>
      </c>
      <c r="C219" s="53">
        <f>C220+C221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407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408</v>
      </c>
      <c r="C221" s="53">
        <v>0</v>
      </c>
      <c r="D221" s="55">
        <f t="shared" si="1"/>
        <v>0</v>
      </c>
      <c r="E221" s="54"/>
    </row>
    <row r="224" spans="1:5" ht="12" x14ac:dyDescent="0.2">
      <c r="A224" s="105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1"/>
  <sheetViews>
    <sheetView view="pageBreakPreview" topLeftCell="A4" zoomScaleNormal="100" zoomScaleSheetLayoutView="100" workbookViewId="0">
      <selection activeCell="A4" sqref="A4"/>
    </sheetView>
  </sheetViews>
  <sheetFormatPr baseColWidth="10" defaultColWidth="9.125" defaultRowHeight="11.25" x14ac:dyDescent="0.2"/>
  <cols>
    <col min="1" max="1" width="10" style="27" customWidth="1"/>
    <col min="2" max="2" width="48.125" style="27" customWidth="1"/>
    <col min="3" max="3" width="22.875" style="27" customWidth="1"/>
    <col min="4" max="5" width="16.75" style="27" customWidth="1"/>
    <col min="6" max="16384" width="9.125" style="27"/>
  </cols>
  <sheetData>
    <row r="1" spans="1:5" ht="18.95" customHeight="1" x14ac:dyDescent="0.2">
      <c r="A1" s="114" t="s">
        <v>541</v>
      </c>
      <c r="B1" s="114"/>
      <c r="C1" s="114"/>
      <c r="D1" s="25" t="s">
        <v>130</v>
      </c>
      <c r="E1" s="26">
        <v>2020</v>
      </c>
    </row>
    <row r="2" spans="1:5" ht="18.95" customHeight="1" x14ac:dyDescent="0.2">
      <c r="A2" s="114" t="s">
        <v>409</v>
      </c>
      <c r="B2" s="114"/>
      <c r="C2" s="114"/>
      <c r="D2" s="25" t="s">
        <v>132</v>
      </c>
      <c r="E2" s="26" t="str">
        <f>ESF!H2</f>
        <v>Trimestral</v>
      </c>
    </row>
    <row r="3" spans="1:5" ht="18.95" customHeight="1" x14ac:dyDescent="0.2">
      <c r="A3" s="114" t="s">
        <v>542</v>
      </c>
      <c r="B3" s="114"/>
      <c r="C3" s="114"/>
      <c r="D3" s="25" t="s">
        <v>134</v>
      </c>
      <c r="E3" s="26">
        <v>3</v>
      </c>
    </row>
    <row r="5" spans="1:5" x14ac:dyDescent="0.2">
      <c r="A5" s="28" t="s">
        <v>135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276</v>
      </c>
      <c r="C8" s="32">
        <v>-7525.28</v>
      </c>
    </row>
    <row r="9" spans="1:5" x14ac:dyDescent="0.2">
      <c r="A9" s="31">
        <v>3120</v>
      </c>
      <c r="B9" s="27" t="s">
        <v>410</v>
      </c>
      <c r="C9" s="32">
        <v>0</v>
      </c>
    </row>
    <row r="10" spans="1:5" x14ac:dyDescent="0.2">
      <c r="A10" s="31">
        <v>3130</v>
      </c>
      <c r="B10" s="27" t="s">
        <v>411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412</v>
      </c>
      <c r="E13" s="30"/>
    </row>
    <row r="14" spans="1:5" x14ac:dyDescent="0.2">
      <c r="A14" s="31">
        <v>3210</v>
      </c>
      <c r="B14" s="27" t="s">
        <v>413</v>
      </c>
      <c r="C14" s="32">
        <v>3616036.82</v>
      </c>
    </row>
    <row r="15" spans="1:5" x14ac:dyDescent="0.2">
      <c r="A15" s="31">
        <v>3220</v>
      </c>
      <c r="B15" s="27" t="s">
        <v>414</v>
      </c>
      <c r="C15" s="32">
        <v>5656775.8899999997</v>
      </c>
    </row>
    <row r="16" spans="1:5" x14ac:dyDescent="0.2">
      <c r="A16" s="31">
        <v>3230</v>
      </c>
      <c r="B16" s="27" t="s">
        <v>415</v>
      </c>
      <c r="C16" s="32">
        <f>SUM(C17:C20)</f>
        <v>0</v>
      </c>
    </row>
    <row r="17" spans="1:5" x14ac:dyDescent="0.2">
      <c r="A17" s="31">
        <v>3231</v>
      </c>
      <c r="B17" s="27" t="s">
        <v>416</v>
      </c>
      <c r="C17" s="32">
        <v>0</v>
      </c>
    </row>
    <row r="18" spans="1:5" x14ac:dyDescent="0.2">
      <c r="A18" s="31">
        <v>3232</v>
      </c>
      <c r="B18" s="27" t="s">
        <v>417</v>
      </c>
      <c r="C18" s="32">
        <v>0</v>
      </c>
    </row>
    <row r="19" spans="1:5" x14ac:dyDescent="0.2">
      <c r="A19" s="31">
        <v>3233</v>
      </c>
      <c r="B19" s="27" t="s">
        <v>418</v>
      </c>
      <c r="C19" s="32">
        <v>0</v>
      </c>
    </row>
    <row r="20" spans="1:5" x14ac:dyDescent="0.2">
      <c r="A20" s="31">
        <v>3239</v>
      </c>
      <c r="B20" s="27" t="s">
        <v>419</v>
      </c>
      <c r="C20" s="32">
        <v>0</v>
      </c>
    </row>
    <row r="21" spans="1:5" x14ac:dyDescent="0.2">
      <c r="A21" s="31">
        <v>3240</v>
      </c>
      <c r="B21" s="27" t="s">
        <v>420</v>
      </c>
      <c r="C21" s="32">
        <f>SUM(C22:C24)</f>
        <v>0</v>
      </c>
    </row>
    <row r="22" spans="1:5" x14ac:dyDescent="0.2">
      <c r="A22" s="31">
        <v>3241</v>
      </c>
      <c r="B22" s="27" t="s">
        <v>421</v>
      </c>
      <c r="C22" s="32">
        <v>0</v>
      </c>
    </row>
    <row r="23" spans="1:5" x14ac:dyDescent="0.2">
      <c r="A23" s="31">
        <v>3242</v>
      </c>
      <c r="B23" s="27" t="s">
        <v>422</v>
      </c>
      <c r="C23" s="32">
        <v>0</v>
      </c>
    </row>
    <row r="24" spans="1:5" x14ac:dyDescent="0.2">
      <c r="A24" s="31">
        <v>3243</v>
      </c>
      <c r="B24" s="27" t="s">
        <v>423</v>
      </c>
      <c r="C24" s="32">
        <v>0</v>
      </c>
    </row>
    <row r="25" spans="1:5" x14ac:dyDescent="0.2">
      <c r="A25" s="31">
        <v>3250</v>
      </c>
      <c r="B25" s="27" t="s">
        <v>424</v>
      </c>
      <c r="C25" s="32">
        <f>SUM(C26:C27)</f>
        <v>0</v>
      </c>
    </row>
    <row r="26" spans="1:5" x14ac:dyDescent="0.2">
      <c r="A26" s="31">
        <v>3251</v>
      </c>
      <c r="B26" s="27" t="s">
        <v>425</v>
      </c>
      <c r="C26" s="32">
        <v>0</v>
      </c>
    </row>
    <row r="27" spans="1:5" x14ac:dyDescent="0.2">
      <c r="A27" s="31">
        <v>3252</v>
      </c>
      <c r="B27" s="27" t="s">
        <v>426</v>
      </c>
      <c r="C27" s="32">
        <v>0</v>
      </c>
    </row>
    <row r="30" spans="1:5" ht="12" customHeight="1" x14ac:dyDescent="0.2">
      <c r="A30" s="115" t="s">
        <v>543</v>
      </c>
      <c r="B30" s="115"/>
      <c r="C30" s="115"/>
      <c r="D30" s="115"/>
      <c r="E30" s="115"/>
    </row>
    <row r="31" spans="1:5" x14ac:dyDescent="0.2">
      <c r="A31" s="115"/>
      <c r="B31" s="115"/>
      <c r="C31" s="115"/>
      <c r="D31" s="115"/>
      <c r="E31" s="11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30:E31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84"/>
  <sheetViews>
    <sheetView view="pageBreakPreview" topLeftCell="A5" zoomScaleNormal="100" zoomScaleSheetLayoutView="100" workbookViewId="0">
      <selection activeCell="H37" sqref="H37"/>
    </sheetView>
  </sheetViews>
  <sheetFormatPr baseColWidth="10" defaultColWidth="9.125" defaultRowHeight="11.25" x14ac:dyDescent="0.2"/>
  <cols>
    <col min="1" max="1" width="10" style="27" customWidth="1"/>
    <col min="2" max="2" width="63.375" style="27" bestFit="1" customWidth="1"/>
    <col min="3" max="3" width="15.25" style="27" bestFit="1" customWidth="1"/>
    <col min="4" max="4" width="16.375" style="27" bestFit="1" customWidth="1"/>
    <col min="5" max="5" width="19.125" style="27" customWidth="1"/>
    <col min="6" max="16384" width="9.125" style="27"/>
  </cols>
  <sheetData>
    <row r="1" spans="1:5" s="33" customFormat="1" ht="18.95" customHeight="1" x14ac:dyDescent="0.25">
      <c r="A1" s="114" t="s">
        <v>541</v>
      </c>
      <c r="B1" s="114"/>
      <c r="C1" s="114"/>
      <c r="D1" s="25" t="s">
        <v>130</v>
      </c>
      <c r="E1" s="26">
        <v>2020</v>
      </c>
    </row>
    <row r="2" spans="1:5" s="33" customFormat="1" ht="18.95" customHeight="1" x14ac:dyDescent="0.25">
      <c r="A2" s="114" t="s">
        <v>427</v>
      </c>
      <c r="B2" s="114"/>
      <c r="C2" s="114"/>
      <c r="D2" s="25" t="s">
        <v>132</v>
      </c>
      <c r="E2" s="26" t="str">
        <f>ESF!H2</f>
        <v>Trimestral</v>
      </c>
    </row>
    <row r="3" spans="1:5" s="33" customFormat="1" ht="18.95" customHeight="1" x14ac:dyDescent="0.25">
      <c r="A3" s="114" t="s">
        <v>542</v>
      </c>
      <c r="B3" s="114"/>
      <c r="C3" s="114"/>
      <c r="D3" s="25" t="s">
        <v>134</v>
      </c>
      <c r="E3" s="26">
        <v>3</v>
      </c>
    </row>
    <row r="4" spans="1:5" x14ac:dyDescent="0.2">
      <c r="A4" s="28" t="s">
        <v>135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428</v>
      </c>
      <c r="C8" s="32">
        <v>0</v>
      </c>
      <c r="D8" s="32">
        <v>0</v>
      </c>
    </row>
    <row r="9" spans="1:5" x14ac:dyDescent="0.2">
      <c r="A9" s="31">
        <v>1112</v>
      </c>
      <c r="B9" s="27" t="s">
        <v>429</v>
      </c>
      <c r="C9" s="32">
        <v>1286032.8</v>
      </c>
      <c r="D9" s="32">
        <v>0</v>
      </c>
    </row>
    <row r="10" spans="1:5" x14ac:dyDescent="0.2">
      <c r="A10" s="31">
        <v>1113</v>
      </c>
      <c r="B10" s="27" t="s">
        <v>430</v>
      </c>
      <c r="C10" s="32">
        <v>804.36</v>
      </c>
      <c r="D10" s="32">
        <v>1832679.68</v>
      </c>
    </row>
    <row r="11" spans="1:5" x14ac:dyDescent="0.2">
      <c r="A11" s="31">
        <v>1114</v>
      </c>
      <c r="B11" s="27" t="s">
        <v>136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137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431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432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433</v>
      </c>
      <c r="C15" s="32">
        <f>SUM(C8:C14)</f>
        <v>1286837.1600000001</v>
      </c>
      <c r="D15" s="32">
        <f>SUM(D8:D14)</f>
        <v>1832679.68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434</v>
      </c>
      <c r="E19" s="30" t="s">
        <v>123</v>
      </c>
    </row>
    <row r="20" spans="1:5" x14ac:dyDescent="0.2">
      <c r="A20" s="31">
        <v>1230</v>
      </c>
      <c r="B20" s="27" t="s">
        <v>169</v>
      </c>
      <c r="C20" s="32">
        <f>SUM(C21:C27)</f>
        <v>3005243.94</v>
      </c>
    </row>
    <row r="21" spans="1:5" x14ac:dyDescent="0.2">
      <c r="A21" s="31">
        <v>1231</v>
      </c>
      <c r="B21" s="27" t="s">
        <v>170</v>
      </c>
      <c r="C21" s="32">
        <v>0</v>
      </c>
    </row>
    <row r="22" spans="1:5" x14ac:dyDescent="0.2">
      <c r="A22" s="31">
        <v>1232</v>
      </c>
      <c r="B22" s="27" t="s">
        <v>171</v>
      </c>
      <c r="C22" s="32">
        <v>0</v>
      </c>
    </row>
    <row r="23" spans="1:5" x14ac:dyDescent="0.2">
      <c r="A23" s="31">
        <v>1233</v>
      </c>
      <c r="B23" s="27" t="s">
        <v>172</v>
      </c>
      <c r="C23" s="32">
        <v>170000</v>
      </c>
    </row>
    <row r="24" spans="1:5" x14ac:dyDescent="0.2">
      <c r="A24" s="31">
        <v>1234</v>
      </c>
      <c r="B24" s="27" t="s">
        <v>173</v>
      </c>
      <c r="C24" s="32">
        <v>2164508</v>
      </c>
    </row>
    <row r="25" spans="1:5" x14ac:dyDescent="0.2">
      <c r="A25" s="31">
        <v>1235</v>
      </c>
      <c r="B25" s="27" t="s">
        <v>174</v>
      </c>
      <c r="C25" s="32">
        <v>0</v>
      </c>
    </row>
    <row r="26" spans="1:5" x14ac:dyDescent="0.2">
      <c r="A26" s="31">
        <v>1236</v>
      </c>
      <c r="B26" s="27" t="s">
        <v>175</v>
      </c>
      <c r="C26" s="32">
        <v>670735.93999999994</v>
      </c>
    </row>
    <row r="27" spans="1:5" x14ac:dyDescent="0.2">
      <c r="A27" s="31">
        <v>1239</v>
      </c>
      <c r="B27" s="27" t="s">
        <v>176</v>
      </c>
      <c r="C27" s="32">
        <v>0</v>
      </c>
    </row>
    <row r="28" spans="1:5" x14ac:dyDescent="0.2">
      <c r="A28" s="31">
        <v>1240</v>
      </c>
      <c r="B28" s="27" t="s">
        <v>177</v>
      </c>
      <c r="C28" s="32">
        <f>SUM(C29:C36)</f>
        <v>5466211.3700000001</v>
      </c>
    </row>
    <row r="29" spans="1:5" x14ac:dyDescent="0.2">
      <c r="A29" s="31">
        <v>1241</v>
      </c>
      <c r="B29" s="27" t="s">
        <v>178</v>
      </c>
      <c r="C29" s="32">
        <v>1336505.29</v>
      </c>
    </row>
    <row r="30" spans="1:5" x14ac:dyDescent="0.2">
      <c r="A30" s="31">
        <v>1242</v>
      </c>
      <c r="B30" s="27" t="s">
        <v>179</v>
      </c>
      <c r="C30" s="32">
        <v>269532.11</v>
      </c>
    </row>
    <row r="31" spans="1:5" x14ac:dyDescent="0.2">
      <c r="A31" s="31">
        <v>1243</v>
      </c>
      <c r="B31" s="27" t="s">
        <v>180</v>
      </c>
      <c r="C31" s="32">
        <v>240871.82</v>
      </c>
    </row>
    <row r="32" spans="1:5" x14ac:dyDescent="0.2">
      <c r="A32" s="31">
        <v>1244</v>
      </c>
      <c r="B32" s="27" t="s">
        <v>181</v>
      </c>
      <c r="C32" s="32">
        <v>3496250</v>
      </c>
    </row>
    <row r="33" spans="1:5" x14ac:dyDescent="0.2">
      <c r="A33" s="31">
        <v>1245</v>
      </c>
      <c r="B33" s="27" t="s">
        <v>182</v>
      </c>
      <c r="C33" s="32">
        <v>0</v>
      </c>
    </row>
    <row r="34" spans="1:5" x14ac:dyDescent="0.2">
      <c r="A34" s="31">
        <v>1246</v>
      </c>
      <c r="B34" s="27" t="s">
        <v>183</v>
      </c>
      <c r="C34" s="32">
        <v>123052.15</v>
      </c>
    </row>
    <row r="35" spans="1:5" x14ac:dyDescent="0.2">
      <c r="A35" s="31">
        <v>1247</v>
      </c>
      <c r="B35" s="27" t="s">
        <v>184</v>
      </c>
      <c r="C35" s="32">
        <v>0</v>
      </c>
    </row>
    <row r="36" spans="1:5" x14ac:dyDescent="0.2">
      <c r="A36" s="31">
        <v>1248</v>
      </c>
      <c r="B36" s="27" t="s">
        <v>185</v>
      </c>
      <c r="C36" s="32">
        <v>0</v>
      </c>
    </row>
    <row r="37" spans="1:5" x14ac:dyDescent="0.2">
      <c r="A37" s="31">
        <v>1250</v>
      </c>
      <c r="B37" s="27" t="s">
        <v>187</v>
      </c>
      <c r="C37" s="32">
        <f>SUM(C38:C42)</f>
        <v>32864.5</v>
      </c>
    </row>
    <row r="38" spans="1:5" x14ac:dyDescent="0.2">
      <c r="A38" s="31">
        <v>1251</v>
      </c>
      <c r="B38" s="27" t="s">
        <v>188</v>
      </c>
      <c r="C38" s="32">
        <v>0</v>
      </c>
    </row>
    <row r="39" spans="1:5" x14ac:dyDescent="0.2">
      <c r="A39" s="31">
        <v>1252</v>
      </c>
      <c r="B39" s="27" t="s">
        <v>189</v>
      </c>
      <c r="C39" s="32">
        <v>0</v>
      </c>
    </row>
    <row r="40" spans="1:5" x14ac:dyDescent="0.2">
      <c r="A40" s="31">
        <v>1253</v>
      </c>
      <c r="B40" s="27" t="s">
        <v>190</v>
      </c>
      <c r="C40" s="32">
        <v>0</v>
      </c>
    </row>
    <row r="41" spans="1:5" x14ac:dyDescent="0.2">
      <c r="A41" s="31">
        <v>1254</v>
      </c>
      <c r="B41" s="27" t="s">
        <v>191</v>
      </c>
      <c r="C41" s="32">
        <v>32864.5</v>
      </c>
    </row>
    <row r="42" spans="1:5" x14ac:dyDescent="0.2">
      <c r="A42" s="31">
        <v>1259</v>
      </c>
      <c r="B42" s="27" t="s">
        <v>192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536</v>
      </c>
      <c r="D45" s="30" t="s">
        <v>121</v>
      </c>
      <c r="E45" s="30"/>
    </row>
    <row r="46" spans="1:5" x14ac:dyDescent="0.2">
      <c r="A46" s="31">
        <v>5500</v>
      </c>
      <c r="B46" s="27" t="s">
        <v>380</v>
      </c>
      <c r="C46" s="32">
        <f>C47+C56+C59+C65+C67+C69</f>
        <v>0</v>
      </c>
      <c r="D46" s="32">
        <f>D47+D56+D59+D65+D67+D69</f>
        <v>0</v>
      </c>
    </row>
    <row r="47" spans="1:5" x14ac:dyDescent="0.2">
      <c r="A47" s="31">
        <v>5510</v>
      </c>
      <c r="B47" s="27" t="s">
        <v>381</v>
      </c>
      <c r="C47" s="32">
        <f>SUM(C48:C55)</f>
        <v>0</v>
      </c>
      <c r="D47" s="32">
        <f>SUM(D48:D55)</f>
        <v>0</v>
      </c>
    </row>
    <row r="48" spans="1:5" x14ac:dyDescent="0.2">
      <c r="A48" s="31">
        <v>5511</v>
      </c>
      <c r="B48" s="27" t="s">
        <v>382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383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384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385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386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387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388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389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390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391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392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393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394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395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396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397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397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398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398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399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400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401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402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403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404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297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405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406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407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408</v>
      </c>
      <c r="C80" s="32">
        <v>0</v>
      </c>
      <c r="D80" s="32">
        <v>0</v>
      </c>
    </row>
    <row r="83" spans="1:5" ht="11.25" customHeight="1" x14ac:dyDescent="0.2">
      <c r="A83" s="106" t="s">
        <v>543</v>
      </c>
      <c r="B83" s="107"/>
      <c r="C83" s="107"/>
      <c r="D83" s="107"/>
      <c r="E83" s="107"/>
    </row>
    <row r="84" spans="1:5" ht="11.25" customHeight="1" x14ac:dyDescent="0.2">
      <c r="A84" s="107"/>
      <c r="B84" s="107"/>
      <c r="C84" s="107"/>
      <c r="D84" s="107"/>
      <c r="E84" s="10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scale="9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1"/>
  <sheetViews>
    <sheetView showGridLines="0" view="pageBreakPreview" zoomScaleNormal="100" zoomScaleSheetLayoutView="100" workbookViewId="0">
      <selection activeCell="F16" sqref="F16"/>
    </sheetView>
  </sheetViews>
  <sheetFormatPr baseColWidth="10" defaultColWidth="11.375" defaultRowHeight="11.25" x14ac:dyDescent="0.2"/>
  <cols>
    <col min="1" max="1" width="3.25" style="37" customWidth="1"/>
    <col min="2" max="2" width="63.125" style="37" customWidth="1"/>
    <col min="3" max="3" width="17.75" style="37" customWidth="1"/>
    <col min="4" max="16384" width="11.375" style="37"/>
  </cols>
  <sheetData>
    <row r="1" spans="1:3" s="35" customFormat="1" ht="18" customHeight="1" x14ac:dyDescent="0.25">
      <c r="A1" s="116" t="s">
        <v>541</v>
      </c>
      <c r="B1" s="117"/>
      <c r="C1" s="118"/>
    </row>
    <row r="2" spans="1:3" s="35" customFormat="1" ht="18" customHeight="1" x14ac:dyDescent="0.25">
      <c r="A2" s="119" t="s">
        <v>439</v>
      </c>
      <c r="B2" s="120"/>
      <c r="C2" s="121"/>
    </row>
    <row r="3" spans="1:3" s="35" customFormat="1" ht="18" customHeight="1" x14ac:dyDescent="0.25">
      <c r="A3" s="119" t="s">
        <v>542</v>
      </c>
      <c r="B3" s="120"/>
      <c r="C3" s="121"/>
    </row>
    <row r="4" spans="1:3" s="38" customFormat="1" ht="18" customHeight="1" x14ac:dyDescent="0.2">
      <c r="A4" s="122" t="s">
        <v>435</v>
      </c>
      <c r="B4" s="123"/>
      <c r="C4" s="124"/>
    </row>
    <row r="5" spans="1:3" s="36" customFormat="1" x14ac:dyDescent="0.2">
      <c r="A5" s="56" t="s">
        <v>470</v>
      </c>
      <c r="B5" s="56"/>
      <c r="C5" s="57">
        <v>13800593.09</v>
      </c>
    </row>
    <row r="6" spans="1:3" x14ac:dyDescent="0.2">
      <c r="A6" s="58"/>
      <c r="B6" s="59"/>
      <c r="C6" s="60"/>
    </row>
    <row r="7" spans="1:3" x14ac:dyDescent="0.2">
      <c r="A7" s="69" t="s">
        <v>471</v>
      </c>
      <c r="B7" s="69"/>
      <c r="C7" s="61">
        <f>SUM(C8:C13)</f>
        <v>0</v>
      </c>
    </row>
    <row r="8" spans="1:3" x14ac:dyDescent="0.2">
      <c r="A8" s="78" t="s">
        <v>472</v>
      </c>
      <c r="B8" s="77" t="s">
        <v>284</v>
      </c>
      <c r="C8" s="62">
        <v>0</v>
      </c>
    </row>
    <row r="9" spans="1:3" x14ac:dyDescent="0.2">
      <c r="A9" s="63" t="s">
        <v>473</v>
      </c>
      <c r="B9" s="64" t="s">
        <v>482</v>
      </c>
      <c r="C9" s="62">
        <v>0</v>
      </c>
    </row>
    <row r="10" spans="1:3" x14ac:dyDescent="0.2">
      <c r="A10" s="63" t="s">
        <v>474</v>
      </c>
      <c r="B10" s="64" t="s">
        <v>292</v>
      </c>
      <c r="C10" s="62">
        <v>0</v>
      </c>
    </row>
    <row r="11" spans="1:3" x14ac:dyDescent="0.2">
      <c r="A11" s="63" t="s">
        <v>475</v>
      </c>
      <c r="B11" s="64" t="s">
        <v>293</v>
      </c>
      <c r="C11" s="62">
        <v>0</v>
      </c>
    </row>
    <row r="12" spans="1:3" x14ac:dyDescent="0.2">
      <c r="A12" s="63" t="s">
        <v>476</v>
      </c>
      <c r="B12" s="64" t="s">
        <v>294</v>
      </c>
      <c r="C12" s="62">
        <v>0</v>
      </c>
    </row>
    <row r="13" spans="1:3" x14ac:dyDescent="0.2">
      <c r="A13" s="65" t="s">
        <v>477</v>
      </c>
      <c r="B13" s="66" t="s">
        <v>478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481</v>
      </c>
      <c r="C16" s="62">
        <v>0</v>
      </c>
    </row>
    <row r="17" spans="1:5" x14ac:dyDescent="0.2">
      <c r="A17" s="71">
        <v>3.2</v>
      </c>
      <c r="B17" s="64" t="s">
        <v>479</v>
      </c>
      <c r="C17" s="62">
        <v>0</v>
      </c>
    </row>
    <row r="18" spans="1:5" x14ac:dyDescent="0.2">
      <c r="A18" s="71">
        <v>3.3</v>
      </c>
      <c r="B18" s="66" t="s">
        <v>480</v>
      </c>
      <c r="C18" s="72">
        <v>0</v>
      </c>
    </row>
    <row r="19" spans="1:5" x14ac:dyDescent="0.2">
      <c r="A19" s="58"/>
      <c r="B19" s="73"/>
      <c r="C19" s="74"/>
    </row>
    <row r="20" spans="1:5" x14ac:dyDescent="0.2">
      <c r="A20" s="75" t="s">
        <v>47</v>
      </c>
      <c r="B20" s="75"/>
      <c r="C20" s="57">
        <f>C5+C7-C15</f>
        <v>13800593.09</v>
      </c>
    </row>
    <row r="23" spans="1:5" ht="12" x14ac:dyDescent="0.2">
      <c r="A23" s="115" t="s">
        <v>543</v>
      </c>
      <c r="B23" s="115"/>
      <c r="C23" s="115"/>
      <c r="D23" s="107"/>
      <c r="E23" s="107"/>
    </row>
    <row r="24" spans="1:5" ht="12" x14ac:dyDescent="0.2">
      <c r="A24" s="115"/>
      <c r="B24" s="115"/>
      <c r="C24" s="115"/>
      <c r="D24" s="107"/>
      <c r="E24" s="107"/>
    </row>
    <row r="25" spans="1:5" x14ac:dyDescent="0.2">
      <c r="A25" s="27"/>
      <c r="B25" s="27"/>
      <c r="C25" s="27"/>
      <c r="D25" s="27"/>
      <c r="E25" s="27"/>
    </row>
    <row r="26" spans="1:5" x14ac:dyDescent="0.2">
      <c r="A26" s="27"/>
      <c r="B26" s="27"/>
      <c r="C26" s="27"/>
      <c r="D26" s="27"/>
      <c r="E26" s="27"/>
    </row>
    <row r="27" spans="1:5" x14ac:dyDescent="0.2">
      <c r="A27" s="27"/>
      <c r="B27" s="27"/>
      <c r="C27" s="27"/>
      <c r="D27" s="27"/>
      <c r="E27" s="27"/>
    </row>
    <row r="28" spans="1:5" x14ac:dyDescent="0.2">
      <c r="A28" s="27"/>
      <c r="B28" s="27"/>
      <c r="C28" s="27"/>
      <c r="D28" s="27"/>
      <c r="E28" s="27"/>
    </row>
    <row r="29" spans="1:5" x14ac:dyDescent="0.2">
      <c r="A29" s="27"/>
      <c r="B29" s="27"/>
      <c r="C29" s="27"/>
      <c r="D29" s="27"/>
      <c r="E29" s="27"/>
    </row>
    <row r="30" spans="1:5" x14ac:dyDescent="0.2">
      <c r="A30" s="27"/>
      <c r="B30" s="27"/>
      <c r="C30" s="27"/>
      <c r="D30" s="27"/>
      <c r="E30" s="27"/>
    </row>
    <row r="31" spans="1:5" x14ac:dyDescent="0.2">
      <c r="A31" s="27"/>
      <c r="B31" s="27"/>
      <c r="C31" s="27"/>
      <c r="D31" s="27"/>
      <c r="E31" s="27"/>
    </row>
  </sheetData>
  <mergeCells count="5">
    <mergeCell ref="A1:C1"/>
    <mergeCell ref="A2:C2"/>
    <mergeCell ref="A3:C3"/>
    <mergeCell ref="A4:C4"/>
    <mergeCell ref="A23:C24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GridLines="0" view="pageBreakPreview" topLeftCell="A2" zoomScaleNormal="100" zoomScaleSheetLayoutView="100" workbookViewId="0">
      <selection activeCell="F14" sqref="F14"/>
    </sheetView>
  </sheetViews>
  <sheetFormatPr baseColWidth="10" defaultColWidth="11.375" defaultRowHeight="11.25" x14ac:dyDescent="0.2"/>
  <cols>
    <col min="1" max="1" width="3.75" style="37" customWidth="1"/>
    <col min="2" max="2" width="62.125" style="37" customWidth="1"/>
    <col min="3" max="3" width="17.75" style="37" customWidth="1"/>
    <col min="4" max="16384" width="11.375" style="37"/>
  </cols>
  <sheetData>
    <row r="1" spans="1:5" s="39" customFormat="1" ht="18.95" customHeight="1" x14ac:dyDescent="0.25">
      <c r="A1" s="125" t="s">
        <v>541</v>
      </c>
      <c r="B1" s="126"/>
      <c r="C1" s="127"/>
    </row>
    <row r="2" spans="1:5" s="39" customFormat="1" ht="18.95" customHeight="1" x14ac:dyDescent="0.25">
      <c r="A2" s="128" t="s">
        <v>440</v>
      </c>
      <c r="B2" s="129"/>
      <c r="C2" s="130"/>
    </row>
    <row r="3" spans="1:5" s="39" customFormat="1" ht="18.95" customHeight="1" x14ac:dyDescent="0.25">
      <c r="A3" s="128" t="s">
        <v>542</v>
      </c>
      <c r="B3" s="129"/>
      <c r="C3" s="130"/>
    </row>
    <row r="4" spans="1:5" s="40" customFormat="1" x14ac:dyDescent="0.2">
      <c r="A4" s="122" t="s">
        <v>435</v>
      </c>
      <c r="B4" s="123"/>
      <c r="C4" s="124"/>
    </row>
    <row r="5" spans="1:5" x14ac:dyDescent="0.2">
      <c r="A5" s="87" t="s">
        <v>483</v>
      </c>
      <c r="B5" s="56"/>
      <c r="C5" s="80">
        <v>9435545.9600000009</v>
      </c>
      <c r="E5" s="109"/>
    </row>
    <row r="6" spans="1:5" x14ac:dyDescent="0.2">
      <c r="A6" s="81"/>
      <c r="B6" s="59"/>
      <c r="C6" s="82"/>
    </row>
    <row r="7" spans="1:5" x14ac:dyDescent="0.2">
      <c r="A7" s="69" t="s">
        <v>484</v>
      </c>
      <c r="B7" s="83"/>
      <c r="C7" s="61">
        <f>SUM(C8:C28)</f>
        <v>156101</v>
      </c>
      <c r="D7" s="109"/>
    </row>
    <row r="8" spans="1:5" x14ac:dyDescent="0.2">
      <c r="A8" s="88">
        <v>2.1</v>
      </c>
      <c r="B8" s="89" t="s">
        <v>312</v>
      </c>
      <c r="C8" s="90">
        <v>0</v>
      </c>
    </row>
    <row r="9" spans="1:5" x14ac:dyDescent="0.2">
      <c r="A9" s="88">
        <v>2.2000000000000002</v>
      </c>
      <c r="B9" s="89" t="s">
        <v>309</v>
      </c>
      <c r="C9" s="90">
        <v>0</v>
      </c>
    </row>
    <row r="10" spans="1:5" x14ac:dyDescent="0.2">
      <c r="A10" s="97">
        <v>2.2999999999999998</v>
      </c>
      <c r="B10" s="79" t="s">
        <v>178</v>
      </c>
      <c r="C10" s="90">
        <v>152902</v>
      </c>
    </row>
    <row r="11" spans="1:5" x14ac:dyDescent="0.2">
      <c r="A11" s="97">
        <v>2.4</v>
      </c>
      <c r="B11" s="79" t="s">
        <v>179</v>
      </c>
      <c r="C11" s="90">
        <v>3199</v>
      </c>
    </row>
    <row r="12" spans="1:5" x14ac:dyDescent="0.2">
      <c r="A12" s="97">
        <v>2.5</v>
      </c>
      <c r="B12" s="79" t="s">
        <v>180</v>
      </c>
      <c r="C12" s="90">
        <v>0</v>
      </c>
    </row>
    <row r="13" spans="1:5" x14ac:dyDescent="0.2">
      <c r="A13" s="97">
        <v>2.6</v>
      </c>
      <c r="B13" s="79" t="s">
        <v>181</v>
      </c>
      <c r="C13" s="90">
        <v>0</v>
      </c>
    </row>
    <row r="14" spans="1:5" x14ac:dyDescent="0.2">
      <c r="A14" s="97">
        <v>2.7</v>
      </c>
      <c r="B14" s="79" t="s">
        <v>182</v>
      </c>
      <c r="C14" s="90">
        <v>0</v>
      </c>
    </row>
    <row r="15" spans="1:5" x14ac:dyDescent="0.2">
      <c r="A15" s="97">
        <v>2.8</v>
      </c>
      <c r="B15" s="79" t="s">
        <v>183</v>
      </c>
      <c r="C15" s="90">
        <v>0</v>
      </c>
    </row>
    <row r="16" spans="1:5" x14ac:dyDescent="0.2">
      <c r="A16" s="97">
        <v>2.9</v>
      </c>
      <c r="B16" s="79" t="s">
        <v>185</v>
      </c>
      <c r="C16" s="90">
        <v>0</v>
      </c>
    </row>
    <row r="17" spans="1:3" x14ac:dyDescent="0.2">
      <c r="A17" s="97" t="s">
        <v>485</v>
      </c>
      <c r="B17" s="79" t="s">
        <v>486</v>
      </c>
      <c r="C17" s="90">
        <v>0</v>
      </c>
    </row>
    <row r="18" spans="1:3" x14ac:dyDescent="0.2">
      <c r="A18" s="97" t="s">
        <v>515</v>
      </c>
      <c r="B18" s="79" t="s">
        <v>187</v>
      </c>
      <c r="C18" s="90">
        <v>0</v>
      </c>
    </row>
    <row r="19" spans="1:3" x14ac:dyDescent="0.2">
      <c r="A19" s="97" t="s">
        <v>516</v>
      </c>
      <c r="B19" s="79" t="s">
        <v>487</v>
      </c>
      <c r="C19" s="90">
        <v>0</v>
      </c>
    </row>
    <row r="20" spans="1:3" x14ac:dyDescent="0.2">
      <c r="A20" s="97" t="s">
        <v>517</v>
      </c>
      <c r="B20" s="79" t="s">
        <v>488</v>
      </c>
      <c r="C20" s="90">
        <v>0</v>
      </c>
    </row>
    <row r="21" spans="1:3" x14ac:dyDescent="0.2">
      <c r="A21" s="97" t="s">
        <v>518</v>
      </c>
      <c r="B21" s="79" t="s">
        <v>489</v>
      </c>
      <c r="C21" s="90">
        <v>0</v>
      </c>
    </row>
    <row r="22" spans="1:3" ht="15" x14ac:dyDescent="0.25">
      <c r="A22" s="98" t="s">
        <v>490</v>
      </c>
      <c r="B22" s="79" t="s">
        <v>491</v>
      </c>
      <c r="C22" s="90">
        <v>0</v>
      </c>
    </row>
    <row r="23" spans="1:3" x14ac:dyDescent="0.2">
      <c r="A23" s="97" t="s">
        <v>492</v>
      </c>
      <c r="B23" s="79" t="s">
        <v>493</v>
      </c>
      <c r="C23" s="90">
        <v>0</v>
      </c>
    </row>
    <row r="24" spans="1:3" x14ac:dyDescent="0.2">
      <c r="A24" s="97" t="s">
        <v>494</v>
      </c>
      <c r="B24" s="79" t="s">
        <v>495</v>
      </c>
      <c r="C24" s="90">
        <v>0</v>
      </c>
    </row>
    <row r="25" spans="1:3" x14ac:dyDescent="0.2">
      <c r="A25" s="97" t="s">
        <v>496</v>
      </c>
      <c r="B25" s="79" t="s">
        <v>497</v>
      </c>
      <c r="C25" s="90">
        <v>0</v>
      </c>
    </row>
    <row r="26" spans="1:3" x14ac:dyDescent="0.2">
      <c r="A26" s="97" t="s">
        <v>498</v>
      </c>
      <c r="B26" s="79" t="s">
        <v>499</v>
      </c>
      <c r="C26" s="90">
        <v>0</v>
      </c>
    </row>
    <row r="27" spans="1:3" x14ac:dyDescent="0.2">
      <c r="A27" s="97" t="s">
        <v>500</v>
      </c>
      <c r="B27" s="79" t="s">
        <v>501</v>
      </c>
      <c r="C27" s="90">
        <v>0</v>
      </c>
    </row>
    <row r="28" spans="1:3" x14ac:dyDescent="0.2">
      <c r="A28" s="97" t="s">
        <v>502</v>
      </c>
      <c r="B28" s="89" t="s">
        <v>503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504</v>
      </c>
      <c r="B30" s="94"/>
      <c r="C30" s="95">
        <f>SUM(C31:C37)</f>
        <v>0</v>
      </c>
    </row>
    <row r="31" spans="1:3" x14ac:dyDescent="0.2">
      <c r="A31" s="97" t="s">
        <v>505</v>
      </c>
      <c r="B31" s="79" t="s">
        <v>381</v>
      </c>
      <c r="C31" s="90">
        <v>0</v>
      </c>
    </row>
    <row r="32" spans="1:3" x14ac:dyDescent="0.2">
      <c r="A32" s="97" t="s">
        <v>506</v>
      </c>
      <c r="B32" s="79" t="s">
        <v>45</v>
      </c>
      <c r="C32" s="90">
        <v>0</v>
      </c>
    </row>
    <row r="33" spans="1:3" x14ac:dyDescent="0.2">
      <c r="A33" s="97" t="s">
        <v>507</v>
      </c>
      <c r="B33" s="79" t="s">
        <v>391</v>
      </c>
      <c r="C33" s="90">
        <v>0</v>
      </c>
    </row>
    <row r="34" spans="1:3" x14ac:dyDescent="0.2">
      <c r="A34" s="97" t="s">
        <v>508</v>
      </c>
      <c r="B34" s="79" t="s">
        <v>509</v>
      </c>
      <c r="C34" s="90">
        <v>0</v>
      </c>
    </row>
    <row r="35" spans="1:3" x14ac:dyDescent="0.2">
      <c r="A35" s="97" t="s">
        <v>510</v>
      </c>
      <c r="B35" s="79" t="s">
        <v>511</v>
      </c>
      <c r="C35" s="90">
        <v>0</v>
      </c>
    </row>
    <row r="36" spans="1:3" x14ac:dyDescent="0.2">
      <c r="A36" s="97" t="s">
        <v>512</v>
      </c>
      <c r="B36" s="79" t="s">
        <v>399</v>
      </c>
      <c r="C36" s="90">
        <v>0</v>
      </c>
    </row>
    <row r="37" spans="1:3" x14ac:dyDescent="0.2">
      <c r="A37" s="97" t="s">
        <v>513</v>
      </c>
      <c r="B37" s="89" t="s">
        <v>514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f>C5-C7+C30</f>
        <v>9279444.9600000009</v>
      </c>
    </row>
    <row r="42" spans="1:3" x14ac:dyDescent="0.2">
      <c r="A42" s="115" t="s">
        <v>543</v>
      </c>
      <c r="B42" s="115"/>
      <c r="C42" s="115"/>
    </row>
    <row r="43" spans="1:3" x14ac:dyDescent="0.2">
      <c r="A43" s="115"/>
      <c r="B43" s="115"/>
      <c r="C43" s="115"/>
    </row>
    <row r="44" spans="1:3" x14ac:dyDescent="0.2">
      <c r="A44" s="27"/>
      <c r="B44" s="27"/>
      <c r="C44" s="27"/>
    </row>
    <row r="45" spans="1:3" x14ac:dyDescent="0.2">
      <c r="A45" s="27"/>
      <c r="B45" s="27"/>
      <c r="C45" s="27"/>
    </row>
    <row r="46" spans="1:3" x14ac:dyDescent="0.2">
      <c r="A46" s="27"/>
      <c r="B46" s="27"/>
      <c r="C46" s="27"/>
    </row>
    <row r="47" spans="1:3" x14ac:dyDescent="0.2">
      <c r="A47" s="27"/>
      <c r="B47" s="27"/>
      <c r="C47" s="27"/>
    </row>
    <row r="48" spans="1:3" x14ac:dyDescent="0.2">
      <c r="A48" s="27"/>
      <c r="B48" s="27"/>
      <c r="C48" s="27"/>
    </row>
    <row r="49" spans="1:3" x14ac:dyDescent="0.2">
      <c r="A49" s="27"/>
      <c r="B49" s="27"/>
      <c r="C49" s="27"/>
    </row>
  </sheetData>
  <mergeCells count="5">
    <mergeCell ref="A1:C1"/>
    <mergeCell ref="A2:C2"/>
    <mergeCell ref="A3:C3"/>
    <mergeCell ref="A4:C4"/>
    <mergeCell ref="A42:C43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7"/>
  <sheetViews>
    <sheetView view="pageBreakPreview" topLeftCell="E5" zoomScaleNormal="100" zoomScaleSheetLayoutView="100" workbookViewId="0">
      <selection activeCell="P15" sqref="P15"/>
    </sheetView>
  </sheetViews>
  <sheetFormatPr baseColWidth="10" defaultColWidth="9.125" defaultRowHeight="11.25" x14ac:dyDescent="0.2"/>
  <cols>
    <col min="1" max="1" width="10" style="27" customWidth="1"/>
    <col min="2" max="2" width="68.625" style="27" bestFit="1" customWidth="1"/>
    <col min="3" max="3" width="17.375" style="27" bestFit="1" customWidth="1"/>
    <col min="4" max="5" width="23.75" style="27" bestFit="1" customWidth="1"/>
    <col min="6" max="6" width="19.25" style="27" customWidth="1"/>
    <col min="7" max="7" width="20.625" style="27" customWidth="1"/>
    <col min="8" max="10" width="20.25" style="27" customWidth="1"/>
    <col min="11" max="16384" width="9.125" style="27"/>
  </cols>
  <sheetData>
    <row r="1" spans="1:10" ht="18.95" customHeight="1" x14ac:dyDescent="0.2">
      <c r="A1" s="114" t="s">
        <v>541</v>
      </c>
      <c r="B1" s="131"/>
      <c r="C1" s="131"/>
      <c r="D1" s="131"/>
      <c r="E1" s="131"/>
      <c r="F1" s="131"/>
      <c r="G1" s="25" t="s">
        <v>130</v>
      </c>
      <c r="H1" s="26">
        <v>2020</v>
      </c>
    </row>
    <row r="2" spans="1:10" ht="18.95" customHeight="1" x14ac:dyDescent="0.2">
      <c r="A2" s="114" t="s">
        <v>441</v>
      </c>
      <c r="B2" s="131"/>
      <c r="C2" s="131"/>
      <c r="D2" s="131"/>
      <c r="E2" s="131"/>
      <c r="F2" s="131"/>
      <c r="G2" s="25" t="s">
        <v>132</v>
      </c>
      <c r="H2" s="26" t="str">
        <f>'Notas a los Edos Financieros'!E2</f>
        <v>Trimestral</v>
      </c>
    </row>
    <row r="3" spans="1:10" ht="18.95" customHeight="1" x14ac:dyDescent="0.2">
      <c r="A3" s="132" t="s">
        <v>542</v>
      </c>
      <c r="B3" s="133"/>
      <c r="C3" s="133"/>
      <c r="D3" s="133"/>
      <c r="E3" s="133"/>
      <c r="F3" s="133"/>
      <c r="G3" s="25" t="s">
        <v>134</v>
      </c>
      <c r="H3" s="26">
        <v>3</v>
      </c>
    </row>
    <row r="4" spans="1:10" x14ac:dyDescent="0.2">
      <c r="A4" s="28" t="s">
        <v>135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436</v>
      </c>
      <c r="C7" s="30" t="s">
        <v>122</v>
      </c>
      <c r="D7" s="30" t="s">
        <v>437</v>
      </c>
      <c r="E7" s="30" t="s">
        <v>438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f t="shared" si="0"/>
        <v>0</v>
      </c>
    </row>
    <row r="50" spans="1:6" ht="12" x14ac:dyDescent="0.2">
      <c r="A50" s="105" t="s">
        <v>543</v>
      </c>
      <c r="B50" s="18"/>
      <c r="C50" s="18"/>
      <c r="D50" s="18"/>
      <c r="E50" s="18"/>
      <c r="F50" s="18"/>
    </row>
    <row r="51" spans="1:6" x14ac:dyDescent="0.2">
      <c r="A51" s="18"/>
      <c r="B51" s="18"/>
      <c r="C51" s="18"/>
      <c r="D51" s="18"/>
      <c r="E51" s="18"/>
      <c r="F51" s="18"/>
    </row>
    <row r="52" spans="1:6" x14ac:dyDescent="0.2">
      <c r="A52" s="18"/>
      <c r="B52" s="18"/>
      <c r="C52" s="18"/>
      <c r="D52" s="18"/>
      <c r="E52" s="18"/>
      <c r="F52" s="18"/>
    </row>
    <row r="53" spans="1:6" x14ac:dyDescent="0.2">
      <c r="A53" s="18"/>
      <c r="B53" s="18"/>
      <c r="C53" s="18"/>
      <c r="D53" s="18"/>
      <c r="E53" s="18"/>
      <c r="F53" s="18"/>
    </row>
    <row r="54" spans="1:6" x14ac:dyDescent="0.2">
      <c r="A54" s="18"/>
      <c r="B54" s="18"/>
      <c r="C54" s="18"/>
      <c r="D54" s="18"/>
      <c r="E54" s="18"/>
      <c r="F54" s="18"/>
    </row>
    <row r="55" spans="1:6" x14ac:dyDescent="0.2">
      <c r="A55" s="18"/>
      <c r="B55" s="18"/>
      <c r="C55" s="18"/>
      <c r="D55" s="18"/>
      <c r="E55" s="18"/>
      <c r="F55" s="18"/>
    </row>
    <row r="56" spans="1:6" x14ac:dyDescent="0.2">
      <c r="A56" s="18"/>
      <c r="B56" s="18"/>
      <c r="C56" s="18"/>
      <c r="D56" s="18"/>
      <c r="E56" s="18"/>
      <c r="F56" s="18"/>
    </row>
    <row r="57" spans="1:6" x14ac:dyDescent="0.2">
      <c r="A57" s="18"/>
      <c r="B57" s="18"/>
      <c r="C57" s="18"/>
      <c r="D57" s="18"/>
      <c r="E57" s="18"/>
      <c r="F57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2020-10-24T16:40:53Z</cp:lastPrinted>
  <dcterms:created xsi:type="dcterms:W3CDTF">2012-12-11T20:36:24Z</dcterms:created>
  <dcterms:modified xsi:type="dcterms:W3CDTF">2020-10-28T16:32:17Z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